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" sheetId="1" state="visible" r:id="rId3"/>
    <sheet name="Overblik" sheetId="2" state="visible" r:id="rId4"/>
    <sheet name="Handler" sheetId="3" state="visible" r:id="rId5"/>
    <sheet name="Beholdn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4" authorId="0">
      <text>
        <r>
          <rPr>
            <sz val="10"/>
            <rFont val="Arial"/>
            <family val="2"/>
          </rPr>
          <t xml:space="preserve">Køb/salg: kurs pr. aktie i handelsvalutaen. Udbytte: udbytte pr. aktie før skat.</t>
        </r>
      </text>
    </comment>
    <comment ref="I4" authorId="0">
      <text>
        <r>
          <rPr>
            <sz val="10"/>
            <rFont val="Arial"/>
            <family val="2"/>
          </rPr>
          <t xml:space="preserve">DKK pr. 1 enhed af valutaen på handelsdagen. DKK = 1. Eksemplernes kurser er illustrative.</t>
        </r>
      </text>
    </comment>
    <comment ref="J4" authorId="0">
      <text>
        <r>
          <rPr>
            <sz val="10"/>
            <rFont val="Arial"/>
            <family val="2"/>
          </rPr>
          <t xml:space="preserve">Køb/salg: kurtage og gebyrer i DKK. Udbytte: tilbageholdt udbytteskat i DKK.</t>
        </r>
      </text>
    </comment>
    <comment ref="O4" authorId="0">
      <text>
        <r>
          <rPr>
            <sz val="10"/>
            <rFont val="Arial"/>
            <family val="2"/>
          </rPr>
          <t xml:space="preserve">Hjælpekolonne: rækkenummeret på forrige handel i samme ticker. Bruges til gennemsnitlig købspris. Skal ikke ændres.</t>
        </r>
      </text>
    </comment>
  </commentList>
</comments>
</file>

<file path=xl/sharedStrings.xml><?xml version="1.0" encoding="utf-8"?>
<sst xmlns="http://schemas.openxmlformats.org/spreadsheetml/2006/main" count="133" uniqueCount="94">
  <si>
    <t xml:space="preserve">Porteføljeskabelon</t>
  </si>
  <si>
    <t xml:space="preserve">Gratis skabelon til din aktieportefølje · fra Janesminde</t>
  </si>
  <si>
    <t xml:space="preserve">SÅDAN BRUGER DU DEN</t>
  </si>
  <si>
    <t xml:space="preserve">1. Handler</t>
  </si>
  <si>
    <t xml:space="preserve">Skriv alle køb, salg og udbytter på fanen Handler — én linje pr. hændelse, i datorækkefølge (ældste øverst).</t>
  </si>
  <si>
    <t xml:space="preserve">2. Beholdning</t>
  </si>
  <si>
    <t xml:space="preserve">Skriv hver ticker én gang i kolonne A, og indtast dagens kurs og valutakurs. Resten regnes ud.</t>
  </si>
  <si>
    <t xml:space="preserve">3. Overblik</t>
  </si>
  <si>
    <t xml:space="preserve">Viser samlet værdi, gevinst, udbytte og fordeling. Her skal du ikke skrive noget.</t>
  </si>
  <si>
    <t xml:space="preserve">Eksemplerne</t>
  </si>
  <si>
    <t xml:space="preserve">De grå eksempellinjer viser formatet. Slet dem (fanen Handler og Beholdning), før du indtaster dine egne.</t>
  </si>
  <si>
    <t xml:space="preserve">FARVER</t>
  </si>
  <si>
    <t xml:space="preserve">Blå tekst, hvid celle</t>
  </si>
  <si>
    <t xml:space="preserve">Her skriver du.</t>
  </si>
  <si>
    <t xml:space="preserve">Sort tekst, sandfarvet celle</t>
  </si>
  <si>
    <t xml:space="preserve">Beregnes automatisk. Skriv ikke her.</t>
  </si>
  <si>
    <t xml:space="preserve">REGLER</t>
  </si>
  <si>
    <t xml:space="preserve">Type</t>
  </si>
  <si>
    <t xml:space="preserve">Vælg Køb, Salg eller Udbytte i rullemenuen.</t>
  </si>
  <si>
    <t xml:space="preserve">Kurs</t>
  </si>
  <si>
    <t xml:space="preserve">Ved køb og salg: kursen pr. aktie i handelsvalutaen. Ved udbytte: udbytte pr. aktie (før skat).</t>
  </si>
  <si>
    <t xml:space="preserve">Valutakurs</t>
  </si>
  <si>
    <t xml:space="preserve">DKK pr. 1 enhed af valutaen på handelsdagen. Handler i DKK: skriv 1.</t>
  </si>
  <si>
    <t xml:space="preserve">Kurtage / skat</t>
  </si>
  <si>
    <t xml:space="preserve">Kurtage og gebyrer i DKK ved køb og salg. Ved udbytte: tilbageholdt udbytteskat i DKK.</t>
  </si>
  <si>
    <t xml:space="preserve">Rækkefølge</t>
  </si>
  <si>
    <t xml:space="preserve">Handler skal stå i datorækkefølge. Gennemsnitlig købspris og realiseret gevinst regnes linje for linje.</t>
  </si>
  <si>
    <t xml:space="preserve">SÅDAN REGNES DER</t>
  </si>
  <si>
    <t xml:space="preserve">Gns. købspris</t>
  </si>
  <si>
    <t xml:space="preserve">Gennemsnitsmetoden: ved hvert køb lægges købesum og kurtage til, og der deles med det samlede antal. Et salg ændrer ikke gennemsnittet.</t>
  </si>
  <si>
    <t xml:space="preserve">Realiseret gevinst</t>
  </si>
  <si>
    <t xml:space="preserve">Salgssum minus kurtage minus antal solgte × gennemsnitlig købspris på salgstidspunktet.</t>
  </si>
  <si>
    <t xml:space="preserve">Afkast</t>
  </si>
  <si>
    <t xml:space="preserve">Overblikkets afkast i % er et simpelt afkast (samlet gevinst ÷ samlet købt). Det er ikke tidsvægtet afkast (TWR) og tager ikke højde for, hvornår du har indskudt penge.</t>
  </si>
  <si>
    <t xml:space="preserve">DET KAN SKABELONEN IKKE</t>
  </si>
  <si>
    <t xml:space="preserve">Hente kurser, udbytter og valutakurser automatisk · håndtere aktiesplit · beregne tidsvægtet afkast (TWR) · holde styr på flere depoter, selskaber, ejendomme og gæld i ét samlet overblik.</t>
  </si>
  <si>
    <t xml:space="preserve">Det gør Janesminde. Importér dine handler fra Nordnet, Saxo og andre banker, og se hele din formue ét sted:</t>
  </si>
  <si>
    <t xml:space="preserve">Prøv Janesminde gratis → janesminde.dk</t>
  </si>
  <si>
    <t xml:space="preserve">Bemærk</t>
  </si>
  <si>
    <t xml:space="preserve">Skabelonen er et hjælpeværktøj, ikke skatterådgivning. Kontrollér altid tallene mod din årsopgørelse og skat.dk.</t>
  </si>
  <si>
    <t xml:space="preserve">Overblik</t>
  </si>
  <si>
    <t xml:space="preserve">Opdateres automatisk ud fra fanerne Handler og Beholdning.</t>
  </si>
  <si>
    <t xml:space="preserve">Markedsværdi</t>
  </si>
  <si>
    <t xml:space="preserve">kr.</t>
  </si>
  <si>
    <t xml:space="preserve">Anskaffelsessum</t>
  </si>
  <si>
    <t xml:space="preserve">Urealiseret gevinst</t>
  </si>
  <si>
    <t xml:space="preserve">Udbytte netto</t>
  </si>
  <si>
    <t xml:space="preserve">Samlet gevinst</t>
  </si>
  <si>
    <t xml:space="preserve">Simpelt afkast (samlet gevinst ÷ samlet købt)</t>
  </si>
  <si>
    <t xml:space="preserve">Nettoindskud i aktier (køb − salg)</t>
  </si>
  <si>
    <t xml:space="preserve">Antal handler</t>
  </si>
  <si>
    <t xml:space="preserve">Simpelt afkast er ikke tidsvægtet afkast (TWR). Har du indskudt penge løbende, giver det et misvisende billede.</t>
  </si>
  <si>
    <t xml:space="preserve">Se TWR, udbytte, valuta og hele din formue automatisk i Janesminde →</t>
  </si>
  <si>
    <t xml:space="preserve">Handler</t>
  </si>
  <si>
    <t xml:space="preserve">Én linje pr. køb, salg eller udbytte, i datorækkefølge. Blå kolonner udfyldes, sandfarvede regnes ud. Beløb er negativt ved køb (penge ud) og positivt ved salg og udbytte.</t>
  </si>
  <si>
    <t xml:space="preserve">Eksempellinjerne (kursiv) er fiktive tal til illustration. Slet dem, før du bruger skabelonen.</t>
  </si>
  <si>
    <t xml:space="preserve">Dato</t>
  </si>
  <si>
    <t xml:space="preserve">Papir</t>
  </si>
  <si>
    <t xml:space="preserve">Ticker</t>
  </si>
  <si>
    <t xml:space="preserve">Depot</t>
  </si>
  <si>
    <t xml:space="preserve">Antal</t>
  </si>
  <si>
    <t xml:space="preserve">Kurs / udbytte pr. aktie</t>
  </si>
  <si>
    <t xml:space="preserve">Valuta</t>
  </si>
  <si>
    <t xml:space="preserve">Valutakurs (DKK)</t>
  </si>
  <si>
    <t xml:space="preserve">Kurtage / skat (DKK)</t>
  </si>
  <si>
    <t xml:space="preserve">Beløb (DKK)</t>
  </si>
  <si>
    <t xml:space="preserve">Beholdning efter</t>
  </si>
  <si>
    <t xml:space="preserve">Gns. købspris efter (DKK/stk.)</t>
  </si>
  <si>
    <t xml:space="preserve">Realiseret gevinst (DKK)</t>
  </si>
  <si>
    <t xml:space="preserve">Hjælp: forrige linje</t>
  </si>
  <si>
    <t xml:space="preserve">Køb</t>
  </si>
  <si>
    <t xml:space="preserve">Novo Nordisk B</t>
  </si>
  <si>
    <t xml:space="preserve">NOVO B</t>
  </si>
  <si>
    <t xml:space="preserve">Nordnet</t>
  </si>
  <si>
    <t xml:space="preserve">DKK</t>
  </si>
  <si>
    <t xml:space="preserve">Apple</t>
  </si>
  <si>
    <t xml:space="preserve">AAPL</t>
  </si>
  <si>
    <t xml:space="preserve">Saxo</t>
  </si>
  <si>
    <t xml:space="preserve">USD</t>
  </si>
  <si>
    <t xml:space="preserve">Udbytte</t>
  </si>
  <si>
    <t xml:space="preserve">Salg</t>
  </si>
  <si>
    <t xml:space="preserve">Beholdning</t>
  </si>
  <si>
    <t xml:space="preserve">Skriv hver ticker én gang i kolonne A (præcis som på fanen Handler), og indtast dagens kurs og valutakurs. Resten regnes ud.</t>
  </si>
  <si>
    <t xml:space="preserve">Eksemplerne (kursiv) hører til eksempelhandlerne. Slet dem sammen med dem.</t>
  </si>
  <si>
    <t xml:space="preserve">Gns. købspris (DKK/stk.)</t>
  </si>
  <si>
    <t xml:space="preserve">Anskaffelsessum (DKK)</t>
  </si>
  <si>
    <t xml:space="preserve">Aktuel kurs</t>
  </si>
  <si>
    <t xml:space="preserve">Aktuel valutakurs (DKK)</t>
  </si>
  <si>
    <t xml:space="preserve">Markedsværdi (DKK)</t>
  </si>
  <si>
    <t xml:space="preserve">Urealiseret gevinst (DKK)</t>
  </si>
  <si>
    <t xml:space="preserve">Urealiseret (%)</t>
  </si>
  <si>
    <t xml:space="preserve">Udbytte netto (DKK)</t>
  </si>
  <si>
    <t xml:space="preserve">Andel af portefølje</t>
  </si>
  <si>
    <t xml:space="preserve">I alt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</si>
</sst>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-#,##0;\-"/>
    <numFmt numFmtId="166" formatCode="0.0%;\-0.0%;\-"/>
    <numFmt numFmtId="167" formatCode="0"/>
    <numFmt numFmtId="168" formatCode="dd\-mm\-yyyy"/>
    <numFmt numFmtId="169" formatCode="#,##0.####;\-#,##0.####;\-"/>
    <numFmt numFmtId="170" formatCode="#,##0.00;\-#,##0.00;\-"/>
    <numFmt numFmtId="171" formatCode="0.000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2937"/>
      <name val="Arial"/>
      <family val="0"/>
      <charset val="1"/>
    </font>
    <font>
      <sz val="11"/>
      <color rgb="FF8A7F76"/>
      <name val="Arial"/>
      <family val="0"/>
      <charset val="1"/>
    </font>
    <font>
      <b val="true"/>
      <sz val="9"/>
      <color rgb="FFB8634A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u val="single"/>
      <sz val="11"/>
      <color rgb="FFB8634A"/>
      <name val="Arial"/>
      <family val="0"/>
      <charset val="1"/>
    </font>
    <font>
      <sz val="10"/>
      <color rgb="FF8A7F76"/>
      <name val="Arial"/>
      <family val="0"/>
      <charset val="1"/>
    </font>
    <font>
      <b val="true"/>
      <sz val="12"/>
      <color rgb="FF1F2937"/>
      <name val="Arial"/>
      <family val="0"/>
      <charset val="1"/>
    </font>
    <font>
      <i val="true"/>
      <sz val="9"/>
      <color rgb="FF8A7F76"/>
      <name val="Arial"/>
      <family val="0"/>
      <charset val="1"/>
    </font>
    <font>
      <b val="true"/>
      <u val="single"/>
      <sz val="10"/>
      <color rgb="FFB8634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1F2937"/>
      <name val="Arial"/>
      <family val="0"/>
      <charset val="1"/>
    </font>
    <font>
      <i val="true"/>
      <sz val="9"/>
      <color rgb="FFB863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8"/>
      <color rgb="FF8A7F76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7F3EF"/>
        <bgColor rgb="FFFFFFFF"/>
      </patternFill>
    </fill>
    <fill>
      <patternFill patternType="solid">
        <fgColor rgb="FFFFFFFF"/>
        <bgColor rgb="FFF7F3EF"/>
      </patternFill>
    </fill>
    <fill>
      <patternFill patternType="solid">
        <fgColor rgb="FFEDE6DF"/>
        <bgColor rgb="FFF7F3EF"/>
      </patternFill>
    </fill>
    <fill>
      <patternFill patternType="solid">
        <fgColor rgb="FFB8634A"/>
        <bgColor rgb="FFC2763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9D0C7"/>
      </left>
      <right style="thin">
        <color rgb="FFD9D0C7"/>
      </right>
      <top style="thin">
        <color rgb="FFD9D0C7"/>
      </top>
      <bottom style="thin">
        <color rgb="FFD9D0C7"/>
      </bottom>
      <diagonal/>
    </border>
    <border diagonalUp="false" diagonalDown="false">
      <left/>
      <right/>
      <top/>
      <bottom style="thin">
        <color rgb="FFD9D0C7"/>
      </bottom>
      <diagonal/>
    </border>
    <border diagonalUp="false" diagonalDown="false">
      <left/>
      <right/>
      <top style="medium">
        <color rgb="FF1F293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9346"/>
      <rgbColor rgb="FF800080"/>
      <rgbColor rgb="FF4F81BD"/>
      <rgbColor rgb="FFB5C3DB"/>
      <rgbColor rgb="FF8A7F76"/>
      <rgbColor rgb="FF7E9BC7"/>
      <rgbColor rgb="FF973F3C"/>
      <rgbColor rgb="FFF7F3EF"/>
      <rgbColor rgb="FFADC683"/>
      <rgbColor rgb="FF660066"/>
      <rgbColor rgb="FFE78C41"/>
      <rgbColor rgb="FF3E659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DE6DF"/>
      <rgbColor rgb="FFFFFF99"/>
      <rgbColor rgb="FF7CBACF"/>
      <rgbColor rgb="FFDDB5B5"/>
      <rgbColor rgb="FFCA7E7D"/>
      <rgbColor rgb="FFD9D0C7"/>
      <rgbColor rgb="FF4978B1"/>
      <rgbColor rgb="FF46A1B9"/>
      <rgbColor rgb="FF91AF53"/>
      <rgbColor rgb="FFFFCC00"/>
      <rgbColor rgb="FFF8AA7A"/>
      <rgbColor rgb="FFC27637"/>
      <rgbColor rgb="FF775D97"/>
      <rgbColor rgb="FF9A89B2"/>
      <rgbColor rgb="FF003366"/>
      <rgbColor rgb="FF3B879C"/>
      <rgbColor rgb="FF003300"/>
      <rgbColor rgb="FF333300"/>
      <rgbColor rgb="FFB8634A"/>
      <rgbColor rgb="FFB34A48"/>
      <rgbColor rgb="FF654E7F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Fordeling af porteføljen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3e6595"/>
              </a:solidFill>
              <a:ln w="0">
                <a:noFill/>
              </a:ln>
            </c:spPr>
          </c:dPt>
          <c:dPt>
            <c:idx val="1"/>
            <c:spPr>
              <a:solidFill>
                <a:srgbClr val="973f3c"/>
              </a:solidFill>
              <a:ln w="0">
                <a:noFill/>
              </a:ln>
            </c:spPr>
          </c:dPt>
          <c:dPt>
            <c:idx val="2"/>
            <c:spPr>
              <a:solidFill>
                <a:srgbClr val="7a9346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54e7f"/>
              </a:solidFill>
              <a:ln w="0">
                <a:noFill/>
              </a:ln>
            </c:spPr>
          </c:dPt>
          <c:dPt>
            <c:idx val="4"/>
            <c:spPr>
              <a:solidFill>
                <a:srgbClr val="3b879c"/>
              </a:solidFill>
              <a:ln w="0">
                <a:noFill/>
              </a:ln>
            </c:spPr>
          </c:dPt>
          <c:dPt>
            <c:idx val="5"/>
            <c:spPr>
              <a:solidFill>
                <a:srgbClr val="c27637"/>
              </a:solidFill>
              <a:ln w="0">
                <a:noFill/>
              </a:ln>
            </c:spPr>
          </c:dPt>
          <c:dPt>
            <c:idx val="6"/>
            <c:spPr>
              <a:solidFill>
                <a:srgbClr val="4978b1"/>
              </a:solidFill>
              <a:ln w="0">
                <a:noFill/>
              </a:ln>
            </c:spPr>
          </c:dPt>
          <c:dPt>
            <c:idx val="7"/>
            <c:spPr>
              <a:solidFill>
                <a:srgbClr val="b34a48"/>
              </a:solidFill>
              <a:ln w="0">
                <a:noFill/>
              </a:ln>
            </c:spPr>
          </c:dPt>
          <c:dPt>
            <c:idx val="8"/>
            <c:spPr>
              <a:solidFill>
                <a:srgbClr val="91af53"/>
              </a:solidFill>
              <a:ln w="0">
                <a:noFill/>
              </a:ln>
            </c:spPr>
          </c:dPt>
          <c:dPt>
            <c:idx val="9"/>
            <c:spPr>
              <a:solidFill>
                <a:srgbClr val="775d97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7e9bc7"/>
              </a:solidFill>
              <a:ln w="0">
                <a:noFill/>
              </a:ln>
            </c:spPr>
          </c:dPt>
          <c:dPt>
            <c:idx val="13"/>
            <c:spPr>
              <a:solidFill>
                <a:srgbClr val="ca7e7d"/>
              </a:solidFill>
              <a:ln w="0">
                <a:noFill/>
              </a:ln>
            </c:spPr>
          </c:dPt>
          <c:dPt>
            <c:idx val="14"/>
            <c:spPr>
              <a:solidFill>
                <a:srgbClr val="adc683"/>
              </a:solidFill>
              <a:ln w="0">
                <a:noFill/>
              </a:ln>
            </c:spPr>
          </c:dPt>
          <c:dPt>
            <c:idx val="15"/>
            <c:spPr>
              <a:solidFill>
                <a:srgbClr val="9a89b2"/>
              </a:solidFill>
              <a:ln w="0">
                <a:noFill/>
              </a:ln>
            </c:spPr>
          </c:dPt>
          <c:dPt>
            <c:idx val="16"/>
            <c:spPr>
              <a:solidFill>
                <a:srgbClr val="7cbacf"/>
              </a:solidFill>
              <a:ln w="0">
                <a:noFill/>
              </a:ln>
            </c:spPr>
          </c:dPt>
          <c:dPt>
            <c:idx val="17"/>
            <c:spPr>
              <a:solidFill>
                <a:srgbClr val="f8aa7a"/>
              </a:solidFill>
              <a:ln w="0">
                <a:noFill/>
              </a:ln>
            </c:spPr>
          </c:dPt>
          <c:dPt>
            <c:idx val="18"/>
            <c:spPr>
              <a:solidFill>
                <a:srgbClr val="b5c3db"/>
              </a:solidFill>
              <a:ln w="0">
                <a:noFill/>
              </a:ln>
            </c:spPr>
          </c:dPt>
          <c:dPt>
            <c:idx val="19"/>
            <c:spPr>
              <a:solidFill>
                <a:srgbClr val="ddb5b5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eparator>
</c:separator>
            <c:showLeaderLines val="1"/>
          </c:dLbls>
          <c:cat>
            <c:strRef>
              <c:f>Beholdning!$A$6:$A$25</c:f>
              <c:strCache>
                <c:ptCount val="20"/>
                <c:pt idx="0">
                  <c:v>NOVO B</c:v>
                </c:pt>
                <c:pt idx="1">
                  <c:v>AAPL</c:v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</c:strCache>
            </c:strRef>
          </c:cat>
          <c:val>
            <c:numRef>
              <c:f>Beholdning!$I$6:$I$25</c:f>
              <c:numCache>
                <c:formatCode>#,##0.00;\-#,##0.00;\-</c:formatCode>
                <c:ptCount val="20"/>
                <c:pt idx="0">
                  <c:v>4716</c:v>
                </c:pt>
                <c:pt idx="1">
                  <c:v>32640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70560</xdr:rowOff>
    </xdr:from>
    <xdr:to>
      <xdr:col>3</xdr:col>
      <xdr:colOff>168480</xdr:colOff>
      <xdr:row>33</xdr:row>
      <xdr:rowOff>71640</xdr:rowOff>
    </xdr:to>
    <xdr:graphicFrame>
      <xdr:nvGraphicFramePr>
        <xdr:cNvPr id="0" name="Chart 1"/>
        <xdr:cNvGraphicFramePr/>
      </xdr:nvGraphicFramePr>
      <xdr:xfrm>
        <a:off x="211320" y="323856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janesminde.dk/?utm_source=skabelon&amp;utm_medium=xlsx&amp;utm_campaign=portefoelje-skabelon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janesminde.dk/?utm_source=skabelon&amp;utm_medium=xlsx&amp;utm_campaign=portefoelje-skabelon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634A"/>
    <pageSetUpPr fitToPage="false"/>
  </sheetPr>
  <dimension ref="A1:G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</row>
    <row r="2" customFormat="false" ht="24.45" hidden="false" customHeight="false" outlineLevel="0" collapsed="false">
      <c r="A2" s="1"/>
      <c r="B2" s="2" t="s">
        <v>0</v>
      </c>
      <c r="C2" s="1"/>
      <c r="D2" s="1"/>
      <c r="E2" s="1"/>
      <c r="F2" s="1"/>
      <c r="G2" s="1"/>
    </row>
    <row r="3" customFormat="false" ht="15" hidden="false" customHeight="false" outlineLevel="0" collapsed="false">
      <c r="A3" s="1"/>
      <c r="B3" s="3" t="s">
        <v>1</v>
      </c>
      <c r="C3" s="1"/>
      <c r="D3" s="1"/>
      <c r="E3" s="1"/>
      <c r="F3" s="1"/>
      <c r="G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</row>
    <row r="5" customFormat="false" ht="15" hidden="false" customHeight="false" outlineLevel="0" collapsed="false">
      <c r="A5" s="1"/>
      <c r="B5" s="4" t="s">
        <v>2</v>
      </c>
      <c r="C5" s="1"/>
      <c r="D5" s="1"/>
      <c r="E5" s="1"/>
      <c r="F5" s="1"/>
      <c r="G5" s="1"/>
    </row>
    <row r="6" customFormat="false" ht="15" hidden="false" customHeight="false" outlineLevel="0" collapsed="false">
      <c r="A6" s="1"/>
      <c r="B6" s="5" t="s">
        <v>3</v>
      </c>
      <c r="C6" s="6" t="s">
        <v>4</v>
      </c>
      <c r="D6" s="1"/>
      <c r="E6" s="1"/>
      <c r="F6" s="1"/>
      <c r="G6" s="1"/>
    </row>
    <row r="7" customFormat="false" ht="15" hidden="false" customHeight="false" outlineLevel="0" collapsed="false">
      <c r="A7" s="1"/>
      <c r="B7" s="5" t="s">
        <v>5</v>
      </c>
      <c r="C7" s="6" t="s">
        <v>6</v>
      </c>
      <c r="D7" s="1"/>
      <c r="E7" s="1"/>
      <c r="F7" s="1"/>
      <c r="G7" s="1"/>
    </row>
    <row r="8" customFormat="false" ht="15" hidden="false" customHeight="false" outlineLevel="0" collapsed="false">
      <c r="A8" s="1"/>
      <c r="B8" s="5" t="s">
        <v>7</v>
      </c>
      <c r="C8" s="6" t="s">
        <v>8</v>
      </c>
      <c r="D8" s="1"/>
      <c r="E8" s="1"/>
      <c r="F8" s="1"/>
      <c r="G8" s="1"/>
    </row>
    <row r="9" customFormat="false" ht="15" hidden="false" customHeight="false" outlineLevel="0" collapsed="false">
      <c r="A9" s="1"/>
      <c r="B9" s="5" t="s">
        <v>9</v>
      </c>
      <c r="C9" s="6" t="s">
        <v>10</v>
      </c>
      <c r="D9" s="1"/>
      <c r="E9" s="1"/>
      <c r="F9" s="1"/>
      <c r="G9" s="1"/>
    </row>
    <row r="10" customFormat="false" ht="15" hidden="false" customHeight="false" outlineLevel="0" collapsed="false">
      <c r="A10" s="1"/>
      <c r="B10" s="5"/>
      <c r="C10" s="6"/>
      <c r="D10" s="1"/>
      <c r="E10" s="1"/>
      <c r="F10" s="1"/>
      <c r="G10" s="1"/>
    </row>
    <row r="11" customFormat="false" ht="15" hidden="false" customHeight="false" outlineLevel="0" collapsed="false">
      <c r="A11" s="1"/>
      <c r="B11" s="4" t="s">
        <v>11</v>
      </c>
      <c r="C11" s="1"/>
      <c r="D11" s="1"/>
      <c r="E11" s="1"/>
      <c r="F11" s="1"/>
      <c r="G11" s="1"/>
    </row>
    <row r="12" customFormat="false" ht="15" hidden="false" customHeight="false" outlineLevel="0" collapsed="false">
      <c r="A12" s="1"/>
      <c r="B12" s="7" t="s">
        <v>12</v>
      </c>
      <c r="C12" s="6" t="s">
        <v>13</v>
      </c>
      <c r="D12" s="1"/>
      <c r="E12" s="1"/>
      <c r="F12" s="1"/>
      <c r="G12" s="1"/>
    </row>
    <row r="13" customFormat="false" ht="15" hidden="false" customHeight="false" outlineLevel="0" collapsed="false">
      <c r="A13" s="1"/>
      <c r="B13" s="8" t="s">
        <v>14</v>
      </c>
      <c r="C13" s="6" t="s">
        <v>15</v>
      </c>
      <c r="D13" s="1"/>
      <c r="E13" s="1"/>
      <c r="F13" s="1"/>
      <c r="G13" s="1"/>
    </row>
    <row r="14" customFormat="false" ht="15" hidden="false" customHeight="false" outlineLevel="0" collapsed="false">
      <c r="A14" s="1"/>
      <c r="B14" s="5"/>
      <c r="C14" s="6"/>
      <c r="D14" s="1"/>
      <c r="E14" s="1"/>
      <c r="F14" s="1"/>
      <c r="G14" s="1"/>
    </row>
    <row r="15" customFormat="false" ht="15" hidden="false" customHeight="false" outlineLevel="0" collapsed="false">
      <c r="A15" s="1"/>
      <c r="B15" s="4" t="s">
        <v>16</v>
      </c>
      <c r="C15" s="1"/>
      <c r="D15" s="1"/>
      <c r="E15" s="1"/>
      <c r="F15" s="1"/>
      <c r="G15" s="1"/>
    </row>
    <row r="16" customFormat="false" ht="15" hidden="false" customHeight="false" outlineLevel="0" collapsed="false">
      <c r="A16" s="1"/>
      <c r="B16" s="5" t="s">
        <v>17</v>
      </c>
      <c r="C16" s="6" t="s">
        <v>18</v>
      </c>
      <c r="D16" s="1"/>
      <c r="E16" s="1"/>
      <c r="F16" s="1"/>
      <c r="G16" s="1"/>
    </row>
    <row r="17" customFormat="false" ht="15" hidden="false" customHeight="false" outlineLevel="0" collapsed="false">
      <c r="A17" s="1"/>
      <c r="B17" s="5" t="s">
        <v>19</v>
      </c>
      <c r="C17" s="6" t="s">
        <v>20</v>
      </c>
      <c r="D17" s="1"/>
      <c r="E17" s="1"/>
      <c r="F17" s="1"/>
      <c r="G17" s="1"/>
    </row>
    <row r="18" customFormat="false" ht="15" hidden="false" customHeight="false" outlineLevel="0" collapsed="false">
      <c r="A18" s="1"/>
      <c r="B18" s="5" t="s">
        <v>21</v>
      </c>
      <c r="C18" s="6" t="s">
        <v>22</v>
      </c>
      <c r="D18" s="1"/>
      <c r="E18" s="1"/>
      <c r="F18" s="1"/>
      <c r="G18" s="1"/>
    </row>
    <row r="19" customFormat="false" ht="15" hidden="false" customHeight="false" outlineLevel="0" collapsed="false">
      <c r="A19" s="1"/>
      <c r="B19" s="5" t="s">
        <v>23</v>
      </c>
      <c r="C19" s="6" t="s">
        <v>24</v>
      </c>
      <c r="D19" s="1"/>
      <c r="E19" s="1"/>
      <c r="F19" s="1"/>
      <c r="G19" s="1"/>
    </row>
    <row r="20" customFormat="false" ht="15" hidden="false" customHeight="false" outlineLevel="0" collapsed="false">
      <c r="A20" s="1"/>
      <c r="B20" s="5" t="s">
        <v>25</v>
      </c>
      <c r="C20" s="6" t="s">
        <v>26</v>
      </c>
      <c r="D20" s="1"/>
      <c r="E20" s="1"/>
      <c r="F20" s="1"/>
      <c r="G20" s="1"/>
    </row>
    <row r="21" customFormat="false" ht="15" hidden="false" customHeight="false" outlineLevel="0" collapsed="false">
      <c r="A21" s="1"/>
      <c r="B21" s="5"/>
      <c r="C21" s="6"/>
      <c r="D21" s="1"/>
      <c r="E21" s="1"/>
      <c r="F21" s="1"/>
      <c r="G21" s="1"/>
    </row>
    <row r="22" customFormat="false" ht="15" hidden="false" customHeight="false" outlineLevel="0" collapsed="false">
      <c r="A22" s="1"/>
      <c r="B22" s="4" t="s">
        <v>27</v>
      </c>
      <c r="C22" s="1"/>
      <c r="D22" s="1"/>
      <c r="E22" s="1"/>
      <c r="F22" s="1"/>
      <c r="G22" s="1"/>
    </row>
    <row r="23" customFormat="false" ht="23.85" hidden="false" customHeight="false" outlineLevel="0" collapsed="false">
      <c r="A23" s="1"/>
      <c r="B23" s="5" t="s">
        <v>28</v>
      </c>
      <c r="C23" s="6" t="s">
        <v>29</v>
      </c>
      <c r="D23" s="1"/>
      <c r="E23" s="1"/>
      <c r="F23" s="1"/>
      <c r="G23" s="1"/>
    </row>
    <row r="24" customFormat="false" ht="15" hidden="false" customHeight="false" outlineLevel="0" collapsed="false">
      <c r="A24" s="1"/>
      <c r="B24" s="5" t="s">
        <v>30</v>
      </c>
      <c r="C24" s="6" t="s">
        <v>31</v>
      </c>
      <c r="D24" s="1"/>
      <c r="E24" s="1"/>
      <c r="F24" s="1"/>
      <c r="G24" s="1"/>
    </row>
    <row r="25" customFormat="false" ht="23.85" hidden="false" customHeight="false" outlineLevel="0" collapsed="false">
      <c r="A25" s="1"/>
      <c r="B25" s="5" t="s">
        <v>32</v>
      </c>
      <c r="C25" s="6" t="s">
        <v>33</v>
      </c>
      <c r="D25" s="1"/>
      <c r="E25" s="1"/>
      <c r="F25" s="1"/>
      <c r="G25" s="1"/>
    </row>
    <row r="26" customFormat="false" ht="15" hidden="false" customHeight="false" outlineLevel="0" collapsed="false">
      <c r="A26" s="1"/>
      <c r="B26" s="5"/>
      <c r="C26" s="6"/>
      <c r="D26" s="1"/>
      <c r="E26" s="1"/>
      <c r="F26" s="1"/>
      <c r="G26" s="1"/>
    </row>
    <row r="27" customFormat="false" ht="15" hidden="false" customHeight="false" outlineLevel="0" collapsed="false">
      <c r="A27" s="1"/>
      <c r="B27" s="4" t="s">
        <v>34</v>
      </c>
      <c r="C27" s="1"/>
      <c r="D27" s="1"/>
      <c r="E27" s="1"/>
      <c r="F27" s="1"/>
      <c r="G27" s="1"/>
    </row>
    <row r="28" customFormat="false" ht="23.85" hidden="false" customHeight="false" outlineLevel="0" collapsed="false">
      <c r="A28" s="1"/>
      <c r="B28" s="5"/>
      <c r="C28" s="6" t="s">
        <v>35</v>
      </c>
      <c r="D28" s="1"/>
      <c r="E28" s="1"/>
      <c r="F28" s="1"/>
      <c r="G28" s="1"/>
    </row>
    <row r="29" customFormat="false" ht="15" hidden="false" customHeight="false" outlineLevel="0" collapsed="false">
      <c r="A29" s="1"/>
      <c r="B29" s="5"/>
      <c r="C29" s="6" t="s">
        <v>36</v>
      </c>
      <c r="D29" s="1"/>
      <c r="E29" s="1"/>
      <c r="F29" s="1"/>
      <c r="G29" s="1"/>
    </row>
    <row r="30" customFormat="false" ht="15" hidden="false" customHeight="false" outlineLevel="0" collapsed="false">
      <c r="A30" s="1"/>
      <c r="B30" s="1"/>
      <c r="C30" s="9" t="s">
        <v>37</v>
      </c>
      <c r="D30" s="1"/>
      <c r="E30" s="1"/>
      <c r="F30" s="1"/>
      <c r="G30" s="1"/>
    </row>
    <row r="31" customFormat="false" ht="15" hidden="false" customHeight="false" outlineLevel="0" collapsed="false">
      <c r="A31" s="1"/>
      <c r="B31" s="5"/>
      <c r="C31" s="6"/>
      <c r="D31" s="1"/>
      <c r="E31" s="1"/>
      <c r="F31" s="1"/>
      <c r="G31" s="1"/>
    </row>
    <row r="32" customFormat="false" ht="15" hidden="false" customHeight="false" outlineLevel="0" collapsed="false">
      <c r="A32" s="1"/>
      <c r="B32" s="5" t="s">
        <v>38</v>
      </c>
      <c r="C32" s="6" t="s">
        <v>39</v>
      </c>
      <c r="D32" s="1"/>
      <c r="E32" s="1"/>
      <c r="F32" s="1"/>
      <c r="G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</row>
    <row r="45" customFormat="false" ht="15" hidden="false" customHeight="false" outlineLevel="0" collapsed="false">
      <c r="A45" s="1"/>
      <c r="B45" s="10"/>
      <c r="C45" s="1"/>
      <c r="D45" s="1"/>
      <c r="E45" s="1"/>
      <c r="F45" s="1"/>
      <c r="G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</row>
  </sheetData>
  <hyperlinks>
    <hyperlink ref="C30" r:id="rId1" display="Prøv Janesminde gratis → janesminde.dk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634A"/>
    <pageSetUpPr fitToPage="fals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8"/>
    <col collapsed="false" customWidth="true" hidden="false" outlineLevel="0" max="4" min="4" style="0" width="4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4.45" hidden="false" customHeight="false" outlineLevel="0" collapsed="false">
      <c r="A2" s="1"/>
      <c r="B2" s="2" t="s">
        <v>40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1" t="s">
        <v>41</v>
      </c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15" hidden="false" customHeight="false" outlineLevel="0" collapsed="false">
      <c r="A5" s="1"/>
      <c r="B5" s="12" t="s">
        <v>42</v>
      </c>
      <c r="C5" s="13" t="n">
        <f aca="false">Beholdning!I56</f>
        <v>37356</v>
      </c>
      <c r="D5" s="11" t="s">
        <v>43</v>
      </c>
      <c r="E5" s="1"/>
      <c r="F5" s="1"/>
      <c r="G5" s="1"/>
      <c r="H5" s="1"/>
      <c r="I5" s="1"/>
      <c r="J5" s="1"/>
      <c r="K5" s="1"/>
    </row>
    <row r="6" customFormat="false" ht="15" hidden="false" customHeight="false" outlineLevel="0" collapsed="false">
      <c r="A6" s="1"/>
      <c r="B6" s="14" t="s">
        <v>44</v>
      </c>
      <c r="C6" s="15" t="n">
        <f aca="false">Beholdning!E56</f>
        <v>39755.925</v>
      </c>
      <c r="D6" s="11" t="s">
        <v>43</v>
      </c>
      <c r="E6" s="1"/>
      <c r="F6" s="1"/>
      <c r="G6" s="1"/>
      <c r="H6" s="1"/>
      <c r="I6" s="1"/>
      <c r="J6" s="1"/>
      <c r="K6" s="1"/>
    </row>
    <row r="7" customFormat="false" ht="15" hidden="false" customHeight="false" outlineLevel="0" collapsed="false">
      <c r="A7" s="1"/>
      <c r="B7" s="14" t="s">
        <v>45</v>
      </c>
      <c r="C7" s="15" t="n">
        <f aca="false">Beholdning!J56</f>
        <v>-2399.925</v>
      </c>
      <c r="D7" s="11" t="s">
        <v>43</v>
      </c>
      <c r="E7" s="1"/>
      <c r="F7" s="1"/>
      <c r="G7" s="1"/>
      <c r="H7" s="1"/>
      <c r="I7" s="1"/>
      <c r="J7" s="1"/>
      <c r="K7" s="1"/>
    </row>
    <row r="8" customFormat="false" ht="15" hidden="false" customHeight="false" outlineLevel="0" collapsed="false">
      <c r="A8" s="1"/>
      <c r="B8" s="14" t="s">
        <v>30</v>
      </c>
      <c r="C8" s="15" t="n">
        <f aca="false">Beholdning!L56</f>
        <v>-2752.2</v>
      </c>
      <c r="D8" s="11" t="s">
        <v>43</v>
      </c>
      <c r="E8" s="1"/>
      <c r="F8" s="1"/>
      <c r="G8" s="1"/>
      <c r="H8" s="1"/>
      <c r="I8" s="1"/>
      <c r="J8" s="1"/>
      <c r="K8" s="1"/>
    </row>
    <row r="9" customFormat="false" ht="15" hidden="false" customHeight="false" outlineLevel="0" collapsed="false">
      <c r="A9" s="1"/>
      <c r="B9" s="14" t="s">
        <v>46</v>
      </c>
      <c r="C9" s="15" t="n">
        <f aca="false">Beholdning!M56</f>
        <v>202.5</v>
      </c>
      <c r="D9" s="11" t="s">
        <v>43</v>
      </c>
      <c r="E9" s="1"/>
      <c r="F9" s="1"/>
      <c r="G9" s="1"/>
      <c r="H9" s="1"/>
      <c r="I9" s="1"/>
      <c r="J9" s="1"/>
      <c r="K9" s="1"/>
    </row>
    <row r="10" customFormat="false" ht="15" hidden="false" customHeight="false" outlineLevel="0" collapsed="false">
      <c r="A10" s="1"/>
      <c r="B10" s="16" t="s">
        <v>47</v>
      </c>
      <c r="C10" s="17" t="n">
        <f aca="false">C7+C8+C9</f>
        <v>-4949.625</v>
      </c>
      <c r="D10" s="11" t="s">
        <v>43</v>
      </c>
      <c r="E10" s="1"/>
      <c r="F10" s="1"/>
      <c r="G10" s="1"/>
      <c r="H10" s="1"/>
      <c r="I10" s="1"/>
      <c r="J10" s="1"/>
      <c r="K10" s="1"/>
    </row>
    <row r="11" customFormat="false" ht="15" hidden="false" customHeight="false" outlineLevel="0" collapsed="false">
      <c r="A11" s="1"/>
      <c r="B11" s="14" t="s">
        <v>48</v>
      </c>
      <c r="C11" s="18" t="n">
        <f aca="false">IF(SUMIFS(Handler!$K$5:$K$504,Handler!$B$5:$B$504,"Køb")=0,0,C10/-SUMIFS(Handler!$K$5:$K$504,Handler!$B$5:$B$504,"Køb"))</f>
        <v>-0.107276091603384</v>
      </c>
      <c r="D11" s="11"/>
      <c r="E11" s="1"/>
      <c r="F11" s="1"/>
      <c r="G11" s="1"/>
      <c r="H11" s="1"/>
      <c r="I11" s="1"/>
      <c r="J11" s="1"/>
      <c r="K11" s="1"/>
    </row>
    <row r="12" customFormat="false" ht="15" hidden="false" customHeight="false" outlineLevel="0" collapsed="false">
      <c r="A12" s="1"/>
      <c r="B12" s="14" t="s">
        <v>49</v>
      </c>
      <c r="C12" s="15" t="n">
        <f aca="false">-SUMIFS(Handler!$K$5:$K$504,Handler!$B$5:$B$504,"Køb")-SUMIFS(Handler!$K$5:$K$504,Handler!$B$5:$B$504,"Salg")</f>
        <v>42508.125</v>
      </c>
      <c r="D12" s="11" t="s">
        <v>43</v>
      </c>
      <c r="E12" s="1"/>
      <c r="F12" s="1"/>
      <c r="G12" s="1"/>
      <c r="H12" s="1"/>
      <c r="I12" s="1"/>
      <c r="J12" s="1"/>
      <c r="K12" s="1"/>
    </row>
    <row r="13" customFormat="false" ht="15" hidden="false" customHeight="false" outlineLevel="0" collapsed="false">
      <c r="A13" s="1"/>
      <c r="B13" s="14" t="s">
        <v>50</v>
      </c>
      <c r="C13" s="19" t="n">
        <f aca="false">COUNTIF(Handler!$B$5:$B$504,"Køb")+COUNTIF(Handler!$B$5:$B$504,"Salg")</f>
        <v>5</v>
      </c>
      <c r="D13" s="1"/>
      <c r="E13" s="1"/>
      <c r="F13" s="1"/>
      <c r="G13" s="1"/>
      <c r="H13" s="1"/>
      <c r="I13" s="1"/>
      <c r="J13" s="1"/>
      <c r="K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customFormat="false" ht="15" hidden="false" customHeight="false" outlineLevel="0" collapsed="false">
      <c r="A15" s="1"/>
      <c r="B15" s="20" t="s">
        <v>51</v>
      </c>
      <c r="C15" s="1"/>
      <c r="D15" s="1"/>
      <c r="E15" s="1"/>
      <c r="F15" s="1"/>
      <c r="G15" s="1"/>
      <c r="H15" s="1"/>
      <c r="I15" s="1"/>
      <c r="J15" s="1"/>
      <c r="K15" s="1"/>
    </row>
    <row r="16" customFormat="false" ht="15" hidden="false" customHeight="false" outlineLevel="0" collapsed="false">
      <c r="A16" s="1"/>
      <c r="B16" s="21" t="s">
        <v>52</v>
      </c>
      <c r="C16" s="1"/>
      <c r="D16" s="1"/>
      <c r="E16" s="1"/>
      <c r="F16" s="1"/>
      <c r="G16" s="1"/>
      <c r="H16" s="1"/>
      <c r="I16" s="1"/>
      <c r="J16" s="1"/>
      <c r="K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hyperlinks>
    <hyperlink ref="B16" r:id="rId1" display="Se TWR, udbytte, valuta og hele din formue automatisk i Janesminde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937"/>
    <pageSetUpPr fitToPage="false"/>
  </sheetPr>
  <dimension ref="A1:O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24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8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2"/>
    <col collapsed="false" customWidth="true" hidden="false" outlineLevel="0" max="14" min="13" style="0" width="15"/>
    <col collapsed="false" customWidth="true" hidden="false" outlineLevel="0" max="15" min="15" style="0" width="10"/>
  </cols>
  <sheetData>
    <row r="1" customFormat="false" ht="19.7" hidden="false" customHeight="false" outlineLevel="0" collapsed="false">
      <c r="A1" s="22" t="s">
        <v>53</v>
      </c>
    </row>
    <row r="2" customFormat="false" ht="15" hidden="false" customHeight="false" outlineLevel="0" collapsed="false">
      <c r="A2" s="23" t="s">
        <v>54</v>
      </c>
    </row>
    <row r="3" customFormat="false" ht="15" hidden="false" customHeight="false" outlineLevel="0" collapsed="false">
      <c r="A3" s="24" t="s">
        <v>55</v>
      </c>
    </row>
    <row r="4" customFormat="false" ht="42" hidden="false" customHeight="true" outlineLevel="0" collapsed="false">
      <c r="A4" s="25" t="s">
        <v>56</v>
      </c>
      <c r="B4" s="25" t="s">
        <v>17</v>
      </c>
      <c r="C4" s="25" t="s">
        <v>57</v>
      </c>
      <c r="D4" s="25" t="s">
        <v>58</v>
      </c>
      <c r="E4" s="25" t="s">
        <v>59</v>
      </c>
      <c r="F4" s="25" t="s">
        <v>60</v>
      </c>
      <c r="G4" s="25" t="s">
        <v>61</v>
      </c>
      <c r="H4" s="25" t="s">
        <v>62</v>
      </c>
      <c r="I4" s="25" t="s">
        <v>63</v>
      </c>
      <c r="J4" s="25" t="s">
        <v>64</v>
      </c>
      <c r="K4" s="25" t="s">
        <v>65</v>
      </c>
      <c r="L4" s="25" t="s">
        <v>66</v>
      </c>
      <c r="M4" s="25" t="s">
        <v>67</v>
      </c>
      <c r="N4" s="25" t="s">
        <v>68</v>
      </c>
      <c r="O4" s="26" t="s">
        <v>69</v>
      </c>
    </row>
    <row r="5" customFormat="false" ht="15" hidden="false" customHeight="false" outlineLevel="0" collapsed="false">
      <c r="A5" s="27" t="n">
        <v>45691</v>
      </c>
      <c r="B5" s="28" t="s">
        <v>70</v>
      </c>
      <c r="C5" s="28" t="s">
        <v>71</v>
      </c>
      <c r="D5" s="28" t="s">
        <v>72</v>
      </c>
      <c r="E5" s="28" t="s">
        <v>73</v>
      </c>
      <c r="F5" s="29" t="n">
        <v>20</v>
      </c>
      <c r="G5" s="30" t="n">
        <v>560</v>
      </c>
      <c r="H5" s="28" t="s">
        <v>74</v>
      </c>
      <c r="I5" s="31" t="n">
        <v>1</v>
      </c>
      <c r="J5" s="30" t="n">
        <v>29</v>
      </c>
      <c r="K5" s="32" t="n">
        <f aca="false">IF(D5="","",IF(B5="Køb",-(F5*G5*I5+J5),F5*G5*I5-J5))</f>
        <v>-11229</v>
      </c>
      <c r="L5" s="33" t="n">
        <f aca="false">IF(D5="","",IF(O5=0,0,INDEX($L:$L,O5))+IF(B5="Køb",F5,IF(B5="Salg",-F5,0)))</f>
        <v>20</v>
      </c>
      <c r="M5" s="32" t="n">
        <f aca="false">IF(D5="","",IF(B5="Køb",IF(IF(O5=0,0,INDEX($L:$L,O5))+F5=0,0,(IF(O5=0,0,INDEX($L:$L,O5))*IF(O5=0,0,INDEX($M:$M,O5))+F5*G5*I5+J5)/(IF(O5=0,0,INDEX($L:$L,O5))+F5)),IF(O5=0,0,INDEX($M:$M,O5))))</f>
        <v>561.45</v>
      </c>
      <c r="N5" s="32" t="str">
        <f aca="false">IF(OR(D5="",B5&lt;&gt;"Salg"),"",F5*G5*I5-J5-F5*IF(O5=0,0,INDEX($M:$M,O5)))</f>
        <v/>
      </c>
      <c r="O5" s="34" t="n">
        <f aca="false">IF(D5="","",SUMPRODUCT(MAX(($D$4:D4=D5)*ROW($D$4:D4))))</f>
        <v>0</v>
      </c>
    </row>
    <row r="6" customFormat="false" ht="15" hidden="false" customHeight="false" outlineLevel="0" collapsed="false">
      <c r="A6" s="27" t="n">
        <v>45730</v>
      </c>
      <c r="B6" s="28" t="s">
        <v>70</v>
      </c>
      <c r="C6" s="28" t="s">
        <v>75</v>
      </c>
      <c r="D6" s="28" t="s">
        <v>76</v>
      </c>
      <c r="E6" s="28" t="s">
        <v>77</v>
      </c>
      <c r="F6" s="29" t="n">
        <v>15</v>
      </c>
      <c r="G6" s="30" t="n">
        <v>212.5</v>
      </c>
      <c r="H6" s="28" t="s">
        <v>78</v>
      </c>
      <c r="I6" s="31" t="n">
        <v>6.95</v>
      </c>
      <c r="J6" s="30" t="n">
        <v>15</v>
      </c>
      <c r="K6" s="32" t="n">
        <f aca="false">IF(D6="","",IF(B6="Køb",-(F6*G6*I6+J6),F6*G6*I6-J6))</f>
        <v>-22168.125</v>
      </c>
      <c r="L6" s="33" t="n">
        <f aca="false">IF(D6="","",IF(O6=0,0,INDEX($L:$L,O6))+IF(B6="Køb",F6,IF(B6="Salg",-F6,0)))</f>
        <v>15</v>
      </c>
      <c r="M6" s="32" t="n">
        <f aca="false">IF(D6="","",IF(B6="Køb",IF(IF(O6=0,0,INDEX($L:$L,O6))+F6=0,0,(IF(O6=0,0,INDEX($L:$L,O6))*IF(O6=0,0,INDEX($M:$M,O6))+F6*G6*I6+J6)/(IF(O6=0,0,INDEX($L:$L,O6))+F6)),IF(O6=0,0,INDEX($M:$M,O6))))</f>
        <v>1477.875</v>
      </c>
      <c r="N6" s="32" t="str">
        <f aca="false">IF(OR(D6="",B6&lt;&gt;"Salg"),"",F6*G6*I6-J6-F6*IF(O6=0,0,INDEX($M:$M,O6)))</f>
        <v/>
      </c>
      <c r="O6" s="34" t="n">
        <f aca="false">IF(D6="","",SUMPRODUCT(MAX(($D$4:D5=D6)*ROW($D$4:D5))))</f>
        <v>0</v>
      </c>
    </row>
    <row r="7" customFormat="false" ht="15" hidden="false" customHeight="false" outlineLevel="0" collapsed="false">
      <c r="A7" s="27" t="n">
        <v>45743</v>
      </c>
      <c r="B7" s="28" t="s">
        <v>79</v>
      </c>
      <c r="C7" s="28" t="s">
        <v>71</v>
      </c>
      <c r="D7" s="28" t="s">
        <v>72</v>
      </c>
      <c r="E7" s="28" t="s">
        <v>73</v>
      </c>
      <c r="F7" s="29" t="n">
        <v>20</v>
      </c>
      <c r="G7" s="30" t="n">
        <v>7.95</v>
      </c>
      <c r="H7" s="28" t="s">
        <v>74</v>
      </c>
      <c r="I7" s="31" t="n">
        <v>1</v>
      </c>
      <c r="J7" s="30" t="n">
        <v>43</v>
      </c>
      <c r="K7" s="32" t="n">
        <f aca="false">IF(D7="","",IF(B7="Køb",-(F7*G7*I7+J7),F7*G7*I7-J7))</f>
        <v>116</v>
      </c>
      <c r="L7" s="33" t="n">
        <f aca="false">IF(D7="","",IF(O7=0,0,INDEX($L:$L,O7))+IF(B7="Køb",F7,IF(B7="Salg",-F7,0)))</f>
        <v>20</v>
      </c>
      <c r="M7" s="32" t="n">
        <f aca="false">IF(D7="","",IF(B7="Køb",IF(IF(O7=0,0,INDEX($L:$L,O7))+F7=0,0,(IF(O7=0,0,INDEX($L:$L,O7))*IF(O7=0,0,INDEX($M:$M,O7))+F7*G7*I7+J7)/(IF(O7=0,0,INDEX($L:$L,O7))+F7)),IF(O7=0,0,INDEX($M:$M,O7))))</f>
        <v>561.45</v>
      </c>
      <c r="N7" s="32" t="str">
        <f aca="false">IF(OR(D7="",B7&lt;&gt;"Salg"),"",F7*G7*I7-J7-F7*IF(O7=0,0,INDEX($M:$M,O7)))</f>
        <v/>
      </c>
      <c r="O7" s="34" t="n">
        <f aca="false">IF(D7="","",SUMPRODUCT(MAX(($D$4:D6=D7)*ROW($D$4:D6))))</f>
        <v>5</v>
      </c>
    </row>
    <row r="8" customFormat="false" ht="15" hidden="false" customHeight="false" outlineLevel="0" collapsed="false">
      <c r="A8" s="27" t="n">
        <v>45818</v>
      </c>
      <c r="B8" s="28" t="s">
        <v>70</v>
      </c>
      <c r="C8" s="28" t="s">
        <v>71</v>
      </c>
      <c r="D8" s="28" t="s">
        <v>72</v>
      </c>
      <c r="E8" s="28" t="s">
        <v>73</v>
      </c>
      <c r="F8" s="29" t="n">
        <v>10</v>
      </c>
      <c r="G8" s="30" t="n">
        <v>470</v>
      </c>
      <c r="H8" s="28" t="s">
        <v>74</v>
      </c>
      <c r="I8" s="31" t="n">
        <v>1</v>
      </c>
      <c r="J8" s="30" t="n">
        <v>29</v>
      </c>
      <c r="K8" s="32" t="n">
        <f aca="false">IF(D8="","",IF(B8="Køb",-(F8*G8*I8+J8),F8*G8*I8-J8))</f>
        <v>-4729</v>
      </c>
      <c r="L8" s="33" t="n">
        <f aca="false">IF(D8="","",IF(O8=0,0,INDEX($L:$L,O8))+IF(B8="Køb",F8,IF(B8="Salg",-F8,0)))</f>
        <v>30</v>
      </c>
      <c r="M8" s="32" t="n">
        <f aca="false">IF(D8="","",IF(B8="Køb",IF(IF(O8=0,0,INDEX($L:$L,O8))+F8=0,0,(IF(O8=0,0,INDEX($L:$L,O8))*IF(O8=0,0,INDEX($M:$M,O8))+F8*G8*I8+J8)/(IF(O8=0,0,INDEX($L:$L,O8))+F8)),IF(O8=0,0,INDEX($M:$M,O8))))</f>
        <v>531.933333333333</v>
      </c>
      <c r="N8" s="32" t="str">
        <f aca="false">IF(OR(D8="",B8&lt;&gt;"Salg"),"",F8*G8*I8-J8-F8*IF(O8=0,0,INDEX($M:$M,O8)))</f>
        <v/>
      </c>
      <c r="O8" s="34" t="n">
        <f aca="false">IF(D8="","",SUMPRODUCT(MAX(($D$4:D7=D8)*ROW($D$4:D7))))</f>
        <v>7</v>
      </c>
    </row>
    <row r="9" customFormat="false" ht="15" hidden="false" customHeight="false" outlineLevel="0" collapsed="false">
      <c r="A9" s="27" t="n">
        <v>45884</v>
      </c>
      <c r="B9" s="28" t="s">
        <v>79</v>
      </c>
      <c r="C9" s="28" t="s">
        <v>71</v>
      </c>
      <c r="D9" s="28" t="s">
        <v>72</v>
      </c>
      <c r="E9" s="28" t="s">
        <v>73</v>
      </c>
      <c r="F9" s="29" t="n">
        <v>30</v>
      </c>
      <c r="G9" s="30" t="n">
        <v>3.95</v>
      </c>
      <c r="H9" s="28" t="s">
        <v>74</v>
      </c>
      <c r="I9" s="31" t="n">
        <v>1</v>
      </c>
      <c r="J9" s="30" t="n">
        <v>32</v>
      </c>
      <c r="K9" s="32" t="n">
        <f aca="false">IF(D9="","",IF(B9="Køb",-(F9*G9*I9+J9),F9*G9*I9-J9))</f>
        <v>86.5</v>
      </c>
      <c r="L9" s="33" t="n">
        <f aca="false">IF(D9="","",IF(O9=0,0,INDEX($L:$L,O9))+IF(B9="Køb",F9,IF(B9="Salg",-F9,0)))</f>
        <v>30</v>
      </c>
      <c r="M9" s="32" t="n">
        <f aca="false">IF(D9="","",IF(B9="Køb",IF(IF(O9=0,0,INDEX($L:$L,O9))+F9=0,0,(IF(O9=0,0,INDEX($L:$L,O9))*IF(O9=0,0,INDEX($M:$M,O9))+F9*G9*I9+J9)/(IF(O9=0,0,INDEX($L:$L,O9))+F9)),IF(O9=0,0,INDEX($M:$M,O9))))</f>
        <v>531.933333333333</v>
      </c>
      <c r="N9" s="32" t="str">
        <f aca="false">IF(OR(D9="",B9&lt;&gt;"Salg"),"",F9*G9*I9-J9-F9*IF(O9=0,0,INDEX($M:$M,O9)))</f>
        <v/>
      </c>
      <c r="O9" s="34" t="n">
        <f aca="false">IF(D9="","",SUMPRODUCT(MAX(($D$4:D8=D9)*ROW($D$4:D8))))</f>
        <v>8</v>
      </c>
    </row>
    <row r="10" customFormat="false" ht="15" hidden="false" customHeight="false" outlineLevel="0" collapsed="false">
      <c r="A10" s="27" t="n">
        <v>45981</v>
      </c>
      <c r="B10" s="28" t="s">
        <v>80</v>
      </c>
      <c r="C10" s="28" t="s">
        <v>71</v>
      </c>
      <c r="D10" s="28" t="s">
        <v>72</v>
      </c>
      <c r="E10" s="28" t="s">
        <v>73</v>
      </c>
      <c r="F10" s="29" t="n">
        <v>12</v>
      </c>
      <c r="G10" s="30" t="n">
        <v>305</v>
      </c>
      <c r="H10" s="28" t="s">
        <v>74</v>
      </c>
      <c r="I10" s="31" t="n">
        <v>1</v>
      </c>
      <c r="J10" s="30" t="n">
        <v>29</v>
      </c>
      <c r="K10" s="32" t="n">
        <f aca="false">IF(D10="","",IF(B10="Køb",-(F10*G10*I10+J10),F10*G10*I10-J10))</f>
        <v>3631</v>
      </c>
      <c r="L10" s="33" t="n">
        <f aca="false">IF(D10="","",IF(O10=0,0,INDEX($L:$L,O10))+IF(B10="Køb",F10,IF(B10="Salg",-F10,0)))</f>
        <v>18</v>
      </c>
      <c r="M10" s="32" t="n">
        <f aca="false">IF(D10="","",IF(B10="Køb",IF(IF(O10=0,0,INDEX($L:$L,O10))+F10=0,0,(IF(O10=0,0,INDEX($L:$L,O10))*IF(O10=0,0,INDEX($M:$M,O10))+F10*G10*I10+J10)/(IF(O10=0,0,INDEX($L:$L,O10))+F10)),IF(O10=0,0,INDEX($M:$M,O10))))</f>
        <v>531.933333333333</v>
      </c>
      <c r="N10" s="32" t="n">
        <f aca="false">IF(OR(D10="",B10&lt;&gt;"Salg"),"",F10*G10*I10-J10-F10*IF(O10=0,0,INDEX($M:$M,O10)))</f>
        <v>-2752.2</v>
      </c>
      <c r="O10" s="34" t="n">
        <f aca="false">IF(D10="","",SUMPRODUCT(MAX(($D$4:D9=D10)*ROW($D$4:D9))))</f>
        <v>9</v>
      </c>
    </row>
    <row r="11" customFormat="false" ht="15" hidden="false" customHeight="false" outlineLevel="0" collapsed="false">
      <c r="A11" s="27" t="n">
        <v>46030</v>
      </c>
      <c r="B11" s="28" t="s">
        <v>70</v>
      </c>
      <c r="C11" s="28" t="s">
        <v>75</v>
      </c>
      <c r="D11" s="28" t="s">
        <v>76</v>
      </c>
      <c r="E11" s="28" t="s">
        <v>77</v>
      </c>
      <c r="F11" s="29" t="n">
        <v>5</v>
      </c>
      <c r="G11" s="30" t="n">
        <v>248</v>
      </c>
      <c r="H11" s="28" t="s">
        <v>78</v>
      </c>
      <c r="I11" s="31" t="n">
        <v>6.45</v>
      </c>
      <c r="J11" s="30" t="n">
        <v>15</v>
      </c>
      <c r="K11" s="32" t="n">
        <f aca="false">IF(D11="","",IF(B11="Køb",-(F11*G11*I11+J11),F11*G11*I11-J11))</f>
        <v>-8013</v>
      </c>
      <c r="L11" s="33" t="n">
        <f aca="false">IF(D11="","",IF(O11=0,0,INDEX($L:$L,O11))+IF(B11="Køb",F11,IF(B11="Salg",-F11,0)))</f>
        <v>20</v>
      </c>
      <c r="M11" s="32" t="n">
        <f aca="false">IF(D11="","",IF(B11="Køb",IF(IF(O11=0,0,INDEX($L:$L,O11))+F11=0,0,(IF(O11=0,0,INDEX($L:$L,O11))*IF(O11=0,0,INDEX($M:$M,O11))+F11*G11*I11+J11)/(IF(O11=0,0,INDEX($L:$L,O11))+F11)),IF(O11=0,0,INDEX($M:$M,O11))))</f>
        <v>1509.05625</v>
      </c>
      <c r="N11" s="32" t="str">
        <f aca="false">IF(OR(D11="",B11&lt;&gt;"Salg"),"",F11*G11*I11-J11-F11*IF(O11=0,0,INDEX($M:$M,O11)))</f>
        <v/>
      </c>
      <c r="O11" s="34" t="n">
        <f aca="false">IF(D11="","",SUMPRODUCT(MAX(($D$4:D10=D11)*ROW($D$4:D10))))</f>
        <v>6</v>
      </c>
    </row>
    <row r="12" customFormat="false" ht="15" hidden="false" customHeight="false" outlineLevel="0" collapsed="false">
      <c r="A12" s="35"/>
      <c r="B12" s="36"/>
      <c r="C12" s="36"/>
      <c r="D12" s="36"/>
      <c r="E12" s="36"/>
      <c r="F12" s="37"/>
      <c r="G12" s="38"/>
      <c r="H12" s="36"/>
      <c r="I12" s="39"/>
      <c r="J12" s="38"/>
      <c r="K12" s="32" t="str">
        <f aca="false">IF(D12="","",IF(B12="Køb",-(F12*G12*I12+J12),F12*G12*I12-J12))</f>
        <v/>
      </c>
      <c r="L12" s="33" t="str">
        <f aca="false">IF(D12="","",IF(O12=0,0,INDEX($L:$L,O12))+IF(B12="Køb",F12,IF(B12="Salg",-F12,0)))</f>
        <v/>
      </c>
      <c r="M12" s="32" t="str">
        <f aca="false">IF(D12="","",IF(B12="Køb",IF(IF(O12=0,0,INDEX($L:$L,O12))+F12=0,0,(IF(O12=0,0,INDEX($L:$L,O12))*IF(O12=0,0,INDEX($M:$M,O12))+F12*G12*I12+J12)/(IF(O12=0,0,INDEX($L:$L,O12))+F12)),IF(O12=0,0,INDEX($M:$M,O12))))</f>
        <v/>
      </c>
      <c r="N12" s="32" t="str">
        <f aca="false">IF(OR(D12="",B12&lt;&gt;"Salg"),"",F12*G12*I12-J12-F12*IF(O12=0,0,INDEX($M:$M,O12)))</f>
        <v/>
      </c>
      <c r="O12" s="34" t="str">
        <f aca="false">IF(D12="","",SUMPRODUCT(MAX(($D$4:D11=D12)*ROW($D$4:D11))))</f>
        <v/>
      </c>
    </row>
    <row r="13" customFormat="false" ht="15" hidden="false" customHeight="false" outlineLevel="0" collapsed="false">
      <c r="A13" s="35"/>
      <c r="B13" s="36"/>
      <c r="C13" s="36"/>
      <c r="D13" s="36"/>
      <c r="E13" s="36"/>
      <c r="F13" s="37"/>
      <c r="G13" s="38"/>
      <c r="H13" s="36"/>
      <c r="I13" s="39"/>
      <c r="J13" s="38"/>
      <c r="K13" s="32" t="str">
        <f aca="false">IF(D13="","",IF(B13="Køb",-(F13*G13*I13+J13),F13*G13*I13-J13))</f>
        <v/>
      </c>
      <c r="L13" s="33" t="str">
        <f aca="false">IF(D13="","",IF(O13=0,0,INDEX($L:$L,O13))+IF(B13="Køb",F13,IF(B13="Salg",-F13,0)))</f>
        <v/>
      </c>
      <c r="M13" s="32" t="str">
        <f aca="false">IF(D13="","",IF(B13="Køb",IF(IF(O13=0,0,INDEX($L:$L,O13))+F13=0,0,(IF(O13=0,0,INDEX($L:$L,O13))*IF(O13=0,0,INDEX($M:$M,O13))+F13*G13*I13+J13)/(IF(O13=0,0,INDEX($L:$L,O13))+F13)),IF(O13=0,0,INDEX($M:$M,O13))))</f>
        <v/>
      </c>
      <c r="N13" s="32" t="str">
        <f aca="false">IF(OR(D13="",B13&lt;&gt;"Salg"),"",F13*G13*I13-J13-F13*IF(O13=0,0,INDEX($M:$M,O13)))</f>
        <v/>
      </c>
      <c r="O13" s="34" t="str">
        <f aca="false">IF(D13="","",SUMPRODUCT(MAX(($D$4:D12=D13)*ROW($D$4:D12))))</f>
        <v/>
      </c>
    </row>
    <row r="14" customFormat="false" ht="15" hidden="false" customHeight="false" outlineLevel="0" collapsed="false">
      <c r="A14" s="35"/>
      <c r="B14" s="36"/>
      <c r="C14" s="36"/>
      <c r="D14" s="36"/>
      <c r="E14" s="36"/>
      <c r="F14" s="37"/>
      <c r="G14" s="38"/>
      <c r="H14" s="36"/>
      <c r="I14" s="39"/>
      <c r="J14" s="38"/>
      <c r="K14" s="32" t="str">
        <f aca="false">IF(D14="","",IF(B14="Køb",-(F14*G14*I14+J14),F14*G14*I14-J14))</f>
        <v/>
      </c>
      <c r="L14" s="33" t="str">
        <f aca="false">IF(D14="","",IF(O14=0,0,INDEX($L:$L,O14))+IF(B14="Køb",F14,IF(B14="Salg",-F14,0)))</f>
        <v/>
      </c>
      <c r="M14" s="32" t="str">
        <f aca="false">IF(D14="","",IF(B14="Køb",IF(IF(O14=0,0,INDEX($L:$L,O14))+F14=0,0,(IF(O14=0,0,INDEX($L:$L,O14))*IF(O14=0,0,INDEX($M:$M,O14))+F14*G14*I14+J14)/(IF(O14=0,0,INDEX($L:$L,O14))+F14)),IF(O14=0,0,INDEX($M:$M,O14))))</f>
        <v/>
      </c>
      <c r="N14" s="32" t="str">
        <f aca="false">IF(OR(D14="",B14&lt;&gt;"Salg"),"",F14*G14*I14-J14-F14*IF(O14=0,0,INDEX($M:$M,O14)))</f>
        <v/>
      </c>
      <c r="O14" s="34" t="str">
        <f aca="false">IF(D14="","",SUMPRODUCT(MAX(($D$4:D13=D14)*ROW($D$4:D13))))</f>
        <v/>
      </c>
    </row>
    <row r="15" customFormat="false" ht="15" hidden="false" customHeight="false" outlineLevel="0" collapsed="false">
      <c r="A15" s="35"/>
      <c r="B15" s="36"/>
      <c r="C15" s="36"/>
      <c r="D15" s="36"/>
      <c r="E15" s="36"/>
      <c r="F15" s="37"/>
      <c r="G15" s="38"/>
      <c r="H15" s="36"/>
      <c r="I15" s="39"/>
      <c r="J15" s="38"/>
      <c r="K15" s="32" t="str">
        <f aca="false">IF(D15="","",IF(B15="Køb",-(F15*G15*I15+J15),F15*G15*I15-J15))</f>
        <v/>
      </c>
      <c r="L15" s="33" t="str">
        <f aca="false">IF(D15="","",IF(O15=0,0,INDEX($L:$L,O15))+IF(B15="Køb",F15,IF(B15="Salg",-F15,0)))</f>
        <v/>
      </c>
      <c r="M15" s="32" t="str">
        <f aca="false">IF(D15="","",IF(B15="Køb",IF(IF(O15=0,0,INDEX($L:$L,O15))+F15=0,0,(IF(O15=0,0,INDEX($L:$L,O15))*IF(O15=0,0,INDEX($M:$M,O15))+F15*G15*I15+J15)/(IF(O15=0,0,INDEX($L:$L,O15))+F15)),IF(O15=0,0,INDEX($M:$M,O15))))</f>
        <v/>
      </c>
      <c r="N15" s="32" t="str">
        <f aca="false">IF(OR(D15="",B15&lt;&gt;"Salg"),"",F15*G15*I15-J15-F15*IF(O15=0,0,INDEX($M:$M,O15)))</f>
        <v/>
      </c>
      <c r="O15" s="34" t="str">
        <f aca="false">IF(D15="","",SUMPRODUCT(MAX(($D$4:D14=D15)*ROW($D$4:D14))))</f>
        <v/>
      </c>
    </row>
    <row r="16" customFormat="false" ht="15" hidden="false" customHeight="false" outlineLevel="0" collapsed="false">
      <c r="A16" s="35"/>
      <c r="B16" s="36"/>
      <c r="C16" s="36"/>
      <c r="D16" s="36"/>
      <c r="E16" s="36"/>
      <c r="F16" s="37"/>
      <c r="G16" s="38"/>
      <c r="H16" s="36"/>
      <c r="I16" s="39"/>
      <c r="J16" s="38"/>
      <c r="K16" s="32" t="str">
        <f aca="false">IF(D16="","",IF(B16="Køb",-(F16*G16*I16+J16),F16*G16*I16-J16))</f>
        <v/>
      </c>
      <c r="L16" s="33" t="str">
        <f aca="false">IF(D16="","",IF(O16=0,0,INDEX($L:$L,O16))+IF(B16="Køb",F16,IF(B16="Salg",-F16,0)))</f>
        <v/>
      </c>
      <c r="M16" s="32" t="str">
        <f aca="false">IF(D16="","",IF(B16="Køb",IF(IF(O16=0,0,INDEX($L:$L,O16))+F16=0,0,(IF(O16=0,0,INDEX($L:$L,O16))*IF(O16=0,0,INDEX($M:$M,O16))+F16*G16*I16+J16)/(IF(O16=0,0,INDEX($L:$L,O16))+F16)),IF(O16=0,0,INDEX($M:$M,O16))))</f>
        <v/>
      </c>
      <c r="N16" s="32" t="str">
        <f aca="false">IF(OR(D16="",B16&lt;&gt;"Salg"),"",F16*G16*I16-J16-F16*IF(O16=0,0,INDEX($M:$M,O16)))</f>
        <v/>
      </c>
      <c r="O16" s="34" t="str">
        <f aca="false">IF(D16="","",SUMPRODUCT(MAX(($D$4:D15=D16)*ROW($D$4:D15))))</f>
        <v/>
      </c>
    </row>
    <row r="17" customFormat="false" ht="15" hidden="false" customHeight="false" outlineLevel="0" collapsed="false">
      <c r="A17" s="35"/>
      <c r="B17" s="36"/>
      <c r="C17" s="36"/>
      <c r="D17" s="36"/>
      <c r="E17" s="36"/>
      <c r="F17" s="37"/>
      <c r="G17" s="38"/>
      <c r="H17" s="36"/>
      <c r="I17" s="39"/>
      <c r="J17" s="38"/>
      <c r="K17" s="32" t="str">
        <f aca="false">IF(D17="","",IF(B17="Køb",-(F17*G17*I17+J17),F17*G17*I17-J17))</f>
        <v/>
      </c>
      <c r="L17" s="33" t="str">
        <f aca="false">IF(D17="","",IF(O17=0,0,INDEX($L:$L,O17))+IF(B17="Køb",F17,IF(B17="Salg",-F17,0)))</f>
        <v/>
      </c>
      <c r="M17" s="32" t="str">
        <f aca="false">IF(D17="","",IF(B17="Køb",IF(IF(O17=0,0,INDEX($L:$L,O17))+F17=0,0,(IF(O17=0,0,INDEX($L:$L,O17))*IF(O17=0,0,INDEX($M:$M,O17))+F17*G17*I17+J17)/(IF(O17=0,0,INDEX($L:$L,O17))+F17)),IF(O17=0,0,INDEX($M:$M,O17))))</f>
        <v/>
      </c>
      <c r="N17" s="32" t="str">
        <f aca="false">IF(OR(D17="",B17&lt;&gt;"Salg"),"",F17*G17*I17-J17-F17*IF(O17=0,0,INDEX($M:$M,O17)))</f>
        <v/>
      </c>
      <c r="O17" s="34" t="str">
        <f aca="false">IF(D17="","",SUMPRODUCT(MAX(($D$4:D16=D17)*ROW($D$4:D16))))</f>
        <v/>
      </c>
    </row>
    <row r="18" customFormat="false" ht="15" hidden="false" customHeight="false" outlineLevel="0" collapsed="false">
      <c r="A18" s="35"/>
      <c r="B18" s="36"/>
      <c r="C18" s="36"/>
      <c r="D18" s="36"/>
      <c r="E18" s="36"/>
      <c r="F18" s="37"/>
      <c r="G18" s="38"/>
      <c r="H18" s="36"/>
      <c r="I18" s="39"/>
      <c r="J18" s="38"/>
      <c r="K18" s="32" t="str">
        <f aca="false">IF(D18="","",IF(B18="Køb",-(F18*G18*I18+J18),F18*G18*I18-J18))</f>
        <v/>
      </c>
      <c r="L18" s="33" t="str">
        <f aca="false">IF(D18="","",IF(O18=0,0,INDEX($L:$L,O18))+IF(B18="Køb",F18,IF(B18="Salg",-F18,0)))</f>
        <v/>
      </c>
      <c r="M18" s="32" t="str">
        <f aca="false">IF(D18="","",IF(B18="Køb",IF(IF(O18=0,0,INDEX($L:$L,O18))+F18=0,0,(IF(O18=0,0,INDEX($L:$L,O18))*IF(O18=0,0,INDEX($M:$M,O18))+F18*G18*I18+J18)/(IF(O18=0,0,INDEX($L:$L,O18))+F18)),IF(O18=0,0,INDEX($M:$M,O18))))</f>
        <v/>
      </c>
      <c r="N18" s="32" t="str">
        <f aca="false">IF(OR(D18="",B18&lt;&gt;"Salg"),"",F18*G18*I18-J18-F18*IF(O18=0,0,INDEX($M:$M,O18)))</f>
        <v/>
      </c>
      <c r="O18" s="34" t="str">
        <f aca="false">IF(D18="","",SUMPRODUCT(MAX(($D$4:D17=D18)*ROW($D$4:D17))))</f>
        <v/>
      </c>
    </row>
    <row r="19" customFormat="false" ht="15" hidden="false" customHeight="false" outlineLevel="0" collapsed="false">
      <c r="A19" s="35"/>
      <c r="B19" s="36"/>
      <c r="C19" s="36"/>
      <c r="D19" s="36"/>
      <c r="E19" s="36"/>
      <c r="F19" s="37"/>
      <c r="G19" s="38"/>
      <c r="H19" s="36"/>
      <c r="I19" s="39"/>
      <c r="J19" s="38"/>
      <c r="K19" s="32" t="str">
        <f aca="false">IF(D19="","",IF(B19="Køb",-(F19*G19*I19+J19),F19*G19*I19-J19))</f>
        <v/>
      </c>
      <c r="L19" s="33" t="str">
        <f aca="false">IF(D19="","",IF(O19=0,0,INDEX($L:$L,O19))+IF(B19="Køb",F19,IF(B19="Salg",-F19,0)))</f>
        <v/>
      </c>
      <c r="M19" s="32" t="str">
        <f aca="false">IF(D19="","",IF(B19="Køb",IF(IF(O19=0,0,INDEX($L:$L,O19))+F19=0,0,(IF(O19=0,0,INDEX($L:$L,O19))*IF(O19=0,0,INDEX($M:$M,O19))+F19*G19*I19+J19)/(IF(O19=0,0,INDEX($L:$L,O19))+F19)),IF(O19=0,0,INDEX($M:$M,O19))))</f>
        <v/>
      </c>
      <c r="N19" s="32" t="str">
        <f aca="false">IF(OR(D19="",B19&lt;&gt;"Salg"),"",F19*G19*I19-J19-F19*IF(O19=0,0,INDEX($M:$M,O19)))</f>
        <v/>
      </c>
      <c r="O19" s="34" t="str">
        <f aca="false">IF(D19="","",SUMPRODUCT(MAX(($D$4:D18=D19)*ROW($D$4:D18))))</f>
        <v/>
      </c>
    </row>
    <row r="20" customFormat="false" ht="15" hidden="false" customHeight="false" outlineLevel="0" collapsed="false">
      <c r="A20" s="35"/>
      <c r="B20" s="36"/>
      <c r="C20" s="36"/>
      <c r="D20" s="36"/>
      <c r="E20" s="36"/>
      <c r="F20" s="37"/>
      <c r="G20" s="38"/>
      <c r="H20" s="36"/>
      <c r="I20" s="39"/>
      <c r="J20" s="38"/>
      <c r="K20" s="32" t="str">
        <f aca="false">IF(D20="","",IF(B20="Køb",-(F20*G20*I20+J20),F20*G20*I20-J20))</f>
        <v/>
      </c>
      <c r="L20" s="33" t="str">
        <f aca="false">IF(D20="","",IF(O20=0,0,INDEX($L:$L,O20))+IF(B20="Køb",F20,IF(B20="Salg",-F20,0)))</f>
        <v/>
      </c>
      <c r="M20" s="32" t="str">
        <f aca="false">IF(D20="","",IF(B20="Køb",IF(IF(O20=0,0,INDEX($L:$L,O20))+F20=0,0,(IF(O20=0,0,INDEX($L:$L,O20))*IF(O20=0,0,INDEX($M:$M,O20))+F20*G20*I20+J20)/(IF(O20=0,0,INDEX($L:$L,O20))+F20)),IF(O20=0,0,INDEX($M:$M,O20))))</f>
        <v/>
      </c>
      <c r="N20" s="32" t="str">
        <f aca="false">IF(OR(D20="",B20&lt;&gt;"Salg"),"",F20*G20*I20-J20-F20*IF(O20=0,0,INDEX($M:$M,O20)))</f>
        <v/>
      </c>
      <c r="O20" s="34" t="str">
        <f aca="false">IF(D20="","",SUMPRODUCT(MAX(($D$4:D19=D20)*ROW($D$4:D19))))</f>
        <v/>
      </c>
    </row>
    <row r="21" customFormat="false" ht="15" hidden="false" customHeight="false" outlineLevel="0" collapsed="false">
      <c r="A21" s="35"/>
      <c r="B21" s="36"/>
      <c r="C21" s="36"/>
      <c r="D21" s="36"/>
      <c r="E21" s="36"/>
      <c r="F21" s="37"/>
      <c r="G21" s="38"/>
      <c r="H21" s="36"/>
      <c r="I21" s="39"/>
      <c r="J21" s="38"/>
      <c r="K21" s="32" t="str">
        <f aca="false">IF(D21="","",IF(B21="Køb",-(F21*G21*I21+J21),F21*G21*I21-J21))</f>
        <v/>
      </c>
      <c r="L21" s="33" t="str">
        <f aca="false">IF(D21="","",IF(O21=0,0,INDEX($L:$L,O21))+IF(B21="Køb",F21,IF(B21="Salg",-F21,0)))</f>
        <v/>
      </c>
      <c r="M21" s="32" t="str">
        <f aca="false">IF(D21="","",IF(B21="Køb",IF(IF(O21=0,0,INDEX($L:$L,O21))+F21=0,0,(IF(O21=0,0,INDEX($L:$L,O21))*IF(O21=0,0,INDEX($M:$M,O21))+F21*G21*I21+J21)/(IF(O21=0,0,INDEX($L:$L,O21))+F21)),IF(O21=0,0,INDEX($M:$M,O21))))</f>
        <v/>
      </c>
      <c r="N21" s="32" t="str">
        <f aca="false">IF(OR(D21="",B21&lt;&gt;"Salg"),"",F21*G21*I21-J21-F21*IF(O21=0,0,INDEX($M:$M,O21)))</f>
        <v/>
      </c>
      <c r="O21" s="34" t="str">
        <f aca="false">IF(D21="","",SUMPRODUCT(MAX(($D$4:D20=D21)*ROW($D$4:D20))))</f>
        <v/>
      </c>
    </row>
    <row r="22" customFormat="false" ht="15" hidden="false" customHeight="false" outlineLevel="0" collapsed="false">
      <c r="A22" s="35"/>
      <c r="B22" s="36"/>
      <c r="C22" s="36"/>
      <c r="D22" s="36"/>
      <c r="E22" s="36"/>
      <c r="F22" s="37"/>
      <c r="G22" s="38"/>
      <c r="H22" s="36"/>
      <c r="I22" s="39"/>
      <c r="J22" s="38"/>
      <c r="K22" s="32" t="str">
        <f aca="false">IF(D22="","",IF(B22="Køb",-(F22*G22*I22+J22),F22*G22*I22-J22))</f>
        <v/>
      </c>
      <c r="L22" s="33" t="str">
        <f aca="false">IF(D22="","",IF(O22=0,0,INDEX($L:$L,O22))+IF(B22="Køb",F22,IF(B22="Salg",-F22,0)))</f>
        <v/>
      </c>
      <c r="M22" s="32" t="str">
        <f aca="false">IF(D22="","",IF(B22="Køb",IF(IF(O22=0,0,INDEX($L:$L,O22))+F22=0,0,(IF(O22=0,0,INDEX($L:$L,O22))*IF(O22=0,0,INDEX($M:$M,O22))+F22*G22*I22+J22)/(IF(O22=0,0,INDEX($L:$L,O22))+F22)),IF(O22=0,0,INDEX($M:$M,O22))))</f>
        <v/>
      </c>
      <c r="N22" s="32" t="str">
        <f aca="false">IF(OR(D22="",B22&lt;&gt;"Salg"),"",F22*G22*I22-J22-F22*IF(O22=0,0,INDEX($M:$M,O22)))</f>
        <v/>
      </c>
      <c r="O22" s="34" t="str">
        <f aca="false">IF(D22="","",SUMPRODUCT(MAX(($D$4:D21=D22)*ROW($D$4:D21))))</f>
        <v/>
      </c>
    </row>
    <row r="23" customFormat="false" ht="15" hidden="false" customHeight="false" outlineLevel="0" collapsed="false">
      <c r="A23" s="35"/>
      <c r="B23" s="36"/>
      <c r="C23" s="36"/>
      <c r="D23" s="36"/>
      <c r="E23" s="36"/>
      <c r="F23" s="37"/>
      <c r="G23" s="38"/>
      <c r="H23" s="36"/>
      <c r="I23" s="39"/>
      <c r="J23" s="38"/>
      <c r="K23" s="32" t="str">
        <f aca="false">IF(D23="","",IF(B23="Køb",-(F23*G23*I23+J23),F23*G23*I23-J23))</f>
        <v/>
      </c>
      <c r="L23" s="33" t="str">
        <f aca="false">IF(D23="","",IF(O23=0,0,INDEX($L:$L,O23))+IF(B23="Køb",F23,IF(B23="Salg",-F23,0)))</f>
        <v/>
      </c>
      <c r="M23" s="32" t="str">
        <f aca="false">IF(D23="","",IF(B23="Køb",IF(IF(O23=0,0,INDEX($L:$L,O23))+F23=0,0,(IF(O23=0,0,INDEX($L:$L,O23))*IF(O23=0,0,INDEX($M:$M,O23))+F23*G23*I23+J23)/(IF(O23=0,0,INDEX($L:$L,O23))+F23)),IF(O23=0,0,INDEX($M:$M,O23))))</f>
        <v/>
      </c>
      <c r="N23" s="32" t="str">
        <f aca="false">IF(OR(D23="",B23&lt;&gt;"Salg"),"",F23*G23*I23-J23-F23*IF(O23=0,0,INDEX($M:$M,O23)))</f>
        <v/>
      </c>
      <c r="O23" s="34" t="str">
        <f aca="false">IF(D23="","",SUMPRODUCT(MAX(($D$4:D22=D23)*ROW($D$4:D22))))</f>
        <v/>
      </c>
    </row>
    <row r="24" customFormat="false" ht="15" hidden="false" customHeight="false" outlineLevel="0" collapsed="false">
      <c r="A24" s="35"/>
      <c r="B24" s="36"/>
      <c r="C24" s="36"/>
      <c r="D24" s="36"/>
      <c r="E24" s="36"/>
      <c r="F24" s="37"/>
      <c r="G24" s="38"/>
      <c r="H24" s="36"/>
      <c r="I24" s="39"/>
      <c r="J24" s="38"/>
      <c r="K24" s="32" t="str">
        <f aca="false">IF(D24="","",IF(B24="Køb",-(F24*G24*I24+J24),F24*G24*I24-J24))</f>
        <v/>
      </c>
      <c r="L24" s="33" t="str">
        <f aca="false">IF(D24="","",IF(O24=0,0,INDEX($L:$L,O24))+IF(B24="Køb",F24,IF(B24="Salg",-F24,0)))</f>
        <v/>
      </c>
      <c r="M24" s="32" t="str">
        <f aca="false">IF(D24="","",IF(B24="Køb",IF(IF(O24=0,0,INDEX($L:$L,O24))+F24=0,0,(IF(O24=0,0,INDEX($L:$L,O24))*IF(O24=0,0,INDEX($M:$M,O24))+F24*G24*I24+J24)/(IF(O24=0,0,INDEX($L:$L,O24))+F24)),IF(O24=0,0,INDEX($M:$M,O24))))</f>
        <v/>
      </c>
      <c r="N24" s="32" t="str">
        <f aca="false">IF(OR(D24="",B24&lt;&gt;"Salg"),"",F24*G24*I24-J24-F24*IF(O24=0,0,INDEX($M:$M,O24)))</f>
        <v/>
      </c>
      <c r="O24" s="34" t="str">
        <f aca="false">IF(D24="","",SUMPRODUCT(MAX(($D$4:D23=D24)*ROW($D$4:D23))))</f>
        <v/>
      </c>
    </row>
    <row r="25" customFormat="false" ht="15" hidden="false" customHeight="false" outlineLevel="0" collapsed="false">
      <c r="A25" s="35"/>
      <c r="B25" s="36"/>
      <c r="C25" s="36"/>
      <c r="D25" s="36"/>
      <c r="E25" s="36"/>
      <c r="F25" s="37"/>
      <c r="G25" s="38"/>
      <c r="H25" s="36"/>
      <c r="I25" s="39"/>
      <c r="J25" s="38"/>
      <c r="K25" s="32" t="str">
        <f aca="false">IF(D25="","",IF(B25="Køb",-(F25*G25*I25+J25),F25*G25*I25-J25))</f>
        <v/>
      </c>
      <c r="L25" s="33" t="str">
        <f aca="false">IF(D25="","",IF(O25=0,0,INDEX($L:$L,O25))+IF(B25="Køb",F25,IF(B25="Salg",-F25,0)))</f>
        <v/>
      </c>
      <c r="M25" s="32" t="str">
        <f aca="false">IF(D25="","",IF(B25="Køb",IF(IF(O25=0,0,INDEX($L:$L,O25))+F25=0,0,(IF(O25=0,0,INDEX($L:$L,O25))*IF(O25=0,0,INDEX($M:$M,O25))+F25*G25*I25+J25)/(IF(O25=0,0,INDEX($L:$L,O25))+F25)),IF(O25=0,0,INDEX($M:$M,O25))))</f>
        <v/>
      </c>
      <c r="N25" s="32" t="str">
        <f aca="false">IF(OR(D25="",B25&lt;&gt;"Salg"),"",F25*G25*I25-J25-F25*IF(O25=0,0,INDEX($M:$M,O25)))</f>
        <v/>
      </c>
      <c r="O25" s="34" t="str">
        <f aca="false">IF(D25="","",SUMPRODUCT(MAX(($D$4:D24=D25)*ROW($D$4:D24))))</f>
        <v/>
      </c>
    </row>
    <row r="26" customFormat="false" ht="15" hidden="false" customHeight="false" outlineLevel="0" collapsed="false">
      <c r="A26" s="35"/>
      <c r="B26" s="36"/>
      <c r="C26" s="36"/>
      <c r="D26" s="36"/>
      <c r="E26" s="36"/>
      <c r="F26" s="37"/>
      <c r="G26" s="38"/>
      <c r="H26" s="36"/>
      <c r="I26" s="39"/>
      <c r="J26" s="38"/>
      <c r="K26" s="32" t="str">
        <f aca="false">IF(D26="","",IF(B26="Køb",-(F26*G26*I26+J26),F26*G26*I26-J26))</f>
        <v/>
      </c>
      <c r="L26" s="33" t="str">
        <f aca="false">IF(D26="","",IF(O26=0,0,INDEX($L:$L,O26))+IF(B26="Køb",F26,IF(B26="Salg",-F26,0)))</f>
        <v/>
      </c>
      <c r="M26" s="32" t="str">
        <f aca="false">IF(D26="","",IF(B26="Køb",IF(IF(O26=0,0,INDEX($L:$L,O26))+F26=0,0,(IF(O26=0,0,INDEX($L:$L,O26))*IF(O26=0,0,INDEX($M:$M,O26))+F26*G26*I26+J26)/(IF(O26=0,0,INDEX($L:$L,O26))+F26)),IF(O26=0,0,INDEX($M:$M,O26))))</f>
        <v/>
      </c>
      <c r="N26" s="32" t="str">
        <f aca="false">IF(OR(D26="",B26&lt;&gt;"Salg"),"",F26*G26*I26-J26-F26*IF(O26=0,0,INDEX($M:$M,O26)))</f>
        <v/>
      </c>
      <c r="O26" s="34" t="str">
        <f aca="false">IF(D26="","",SUMPRODUCT(MAX(($D$4:D25=D26)*ROW($D$4:D25))))</f>
        <v/>
      </c>
    </row>
    <row r="27" customFormat="false" ht="15" hidden="false" customHeight="false" outlineLevel="0" collapsed="false">
      <c r="A27" s="35"/>
      <c r="B27" s="36"/>
      <c r="C27" s="36"/>
      <c r="D27" s="36"/>
      <c r="E27" s="36"/>
      <c r="F27" s="37"/>
      <c r="G27" s="38"/>
      <c r="H27" s="36"/>
      <c r="I27" s="39"/>
      <c r="J27" s="38"/>
      <c r="K27" s="32" t="str">
        <f aca="false">IF(D27="","",IF(B27="Køb",-(F27*G27*I27+J27),F27*G27*I27-J27))</f>
        <v/>
      </c>
      <c r="L27" s="33" t="str">
        <f aca="false">IF(D27="","",IF(O27=0,0,INDEX($L:$L,O27))+IF(B27="Køb",F27,IF(B27="Salg",-F27,0)))</f>
        <v/>
      </c>
      <c r="M27" s="32" t="str">
        <f aca="false">IF(D27="","",IF(B27="Køb",IF(IF(O27=0,0,INDEX($L:$L,O27))+F27=0,0,(IF(O27=0,0,INDEX($L:$L,O27))*IF(O27=0,0,INDEX($M:$M,O27))+F27*G27*I27+J27)/(IF(O27=0,0,INDEX($L:$L,O27))+F27)),IF(O27=0,0,INDEX($M:$M,O27))))</f>
        <v/>
      </c>
      <c r="N27" s="32" t="str">
        <f aca="false">IF(OR(D27="",B27&lt;&gt;"Salg"),"",F27*G27*I27-J27-F27*IF(O27=0,0,INDEX($M:$M,O27)))</f>
        <v/>
      </c>
      <c r="O27" s="34" t="str">
        <f aca="false">IF(D27="","",SUMPRODUCT(MAX(($D$4:D26=D27)*ROW($D$4:D26))))</f>
        <v/>
      </c>
    </row>
    <row r="28" customFormat="false" ht="15" hidden="false" customHeight="false" outlineLevel="0" collapsed="false">
      <c r="A28" s="35"/>
      <c r="B28" s="36"/>
      <c r="C28" s="36"/>
      <c r="D28" s="36"/>
      <c r="E28" s="36"/>
      <c r="F28" s="37"/>
      <c r="G28" s="38"/>
      <c r="H28" s="36"/>
      <c r="I28" s="39"/>
      <c r="J28" s="38"/>
      <c r="K28" s="32" t="str">
        <f aca="false">IF(D28="","",IF(B28="Køb",-(F28*G28*I28+J28),F28*G28*I28-J28))</f>
        <v/>
      </c>
      <c r="L28" s="33" t="str">
        <f aca="false">IF(D28="","",IF(O28=0,0,INDEX($L:$L,O28))+IF(B28="Køb",F28,IF(B28="Salg",-F28,0)))</f>
        <v/>
      </c>
      <c r="M28" s="32" t="str">
        <f aca="false">IF(D28="","",IF(B28="Køb",IF(IF(O28=0,0,INDEX($L:$L,O28))+F28=0,0,(IF(O28=0,0,INDEX($L:$L,O28))*IF(O28=0,0,INDEX($M:$M,O28))+F28*G28*I28+J28)/(IF(O28=0,0,INDEX($L:$L,O28))+F28)),IF(O28=0,0,INDEX($M:$M,O28))))</f>
        <v/>
      </c>
      <c r="N28" s="32" t="str">
        <f aca="false">IF(OR(D28="",B28&lt;&gt;"Salg"),"",F28*G28*I28-J28-F28*IF(O28=0,0,INDEX($M:$M,O28)))</f>
        <v/>
      </c>
      <c r="O28" s="34" t="str">
        <f aca="false">IF(D28="","",SUMPRODUCT(MAX(($D$4:D27=D28)*ROW($D$4:D27))))</f>
        <v/>
      </c>
    </row>
    <row r="29" customFormat="false" ht="15" hidden="false" customHeight="false" outlineLevel="0" collapsed="false">
      <c r="A29" s="35"/>
      <c r="B29" s="36"/>
      <c r="C29" s="36"/>
      <c r="D29" s="36"/>
      <c r="E29" s="36"/>
      <c r="F29" s="37"/>
      <c r="G29" s="38"/>
      <c r="H29" s="36"/>
      <c r="I29" s="39"/>
      <c r="J29" s="38"/>
      <c r="K29" s="32" t="str">
        <f aca="false">IF(D29="","",IF(B29="Køb",-(F29*G29*I29+J29),F29*G29*I29-J29))</f>
        <v/>
      </c>
      <c r="L29" s="33" t="str">
        <f aca="false">IF(D29="","",IF(O29=0,0,INDEX($L:$L,O29))+IF(B29="Køb",F29,IF(B29="Salg",-F29,0)))</f>
        <v/>
      </c>
      <c r="M29" s="32" t="str">
        <f aca="false">IF(D29="","",IF(B29="Køb",IF(IF(O29=0,0,INDEX($L:$L,O29))+F29=0,0,(IF(O29=0,0,INDEX($L:$L,O29))*IF(O29=0,0,INDEX($M:$M,O29))+F29*G29*I29+J29)/(IF(O29=0,0,INDEX($L:$L,O29))+F29)),IF(O29=0,0,INDEX($M:$M,O29))))</f>
        <v/>
      </c>
      <c r="N29" s="32" t="str">
        <f aca="false">IF(OR(D29="",B29&lt;&gt;"Salg"),"",F29*G29*I29-J29-F29*IF(O29=0,0,INDEX($M:$M,O29)))</f>
        <v/>
      </c>
      <c r="O29" s="34" t="str">
        <f aca="false">IF(D29="","",SUMPRODUCT(MAX(($D$4:D28=D29)*ROW($D$4:D28))))</f>
        <v/>
      </c>
    </row>
    <row r="30" customFormat="false" ht="15" hidden="false" customHeight="false" outlineLevel="0" collapsed="false">
      <c r="A30" s="35"/>
      <c r="B30" s="36"/>
      <c r="C30" s="36"/>
      <c r="D30" s="36"/>
      <c r="E30" s="36"/>
      <c r="F30" s="37"/>
      <c r="G30" s="38"/>
      <c r="H30" s="36"/>
      <c r="I30" s="39"/>
      <c r="J30" s="38"/>
      <c r="K30" s="32" t="str">
        <f aca="false">IF(D30="","",IF(B30="Køb",-(F30*G30*I30+J30),F30*G30*I30-J30))</f>
        <v/>
      </c>
      <c r="L30" s="33" t="str">
        <f aca="false">IF(D30="","",IF(O30=0,0,INDEX($L:$L,O30))+IF(B30="Køb",F30,IF(B30="Salg",-F30,0)))</f>
        <v/>
      </c>
      <c r="M30" s="32" t="str">
        <f aca="false">IF(D30="","",IF(B30="Køb",IF(IF(O30=0,0,INDEX($L:$L,O30))+F30=0,0,(IF(O30=0,0,INDEX($L:$L,O30))*IF(O30=0,0,INDEX($M:$M,O30))+F30*G30*I30+J30)/(IF(O30=0,0,INDEX($L:$L,O30))+F30)),IF(O30=0,0,INDEX($M:$M,O30))))</f>
        <v/>
      </c>
      <c r="N30" s="32" t="str">
        <f aca="false">IF(OR(D30="",B30&lt;&gt;"Salg"),"",F30*G30*I30-J30-F30*IF(O30=0,0,INDEX($M:$M,O30)))</f>
        <v/>
      </c>
      <c r="O30" s="34" t="str">
        <f aca="false">IF(D30="","",SUMPRODUCT(MAX(($D$4:D29=D30)*ROW($D$4:D29))))</f>
        <v/>
      </c>
    </row>
    <row r="31" customFormat="false" ht="15" hidden="false" customHeight="false" outlineLevel="0" collapsed="false">
      <c r="A31" s="35"/>
      <c r="B31" s="36"/>
      <c r="C31" s="36"/>
      <c r="D31" s="36"/>
      <c r="E31" s="36"/>
      <c r="F31" s="37"/>
      <c r="G31" s="38"/>
      <c r="H31" s="36"/>
      <c r="I31" s="39"/>
      <c r="J31" s="38"/>
      <c r="K31" s="32" t="str">
        <f aca="false">IF(D31="","",IF(B31="Køb",-(F31*G31*I31+J31),F31*G31*I31-J31))</f>
        <v/>
      </c>
      <c r="L31" s="33" t="str">
        <f aca="false">IF(D31="","",IF(O31=0,0,INDEX($L:$L,O31))+IF(B31="Køb",F31,IF(B31="Salg",-F31,0)))</f>
        <v/>
      </c>
      <c r="M31" s="32" t="str">
        <f aca="false">IF(D31="","",IF(B31="Køb",IF(IF(O31=0,0,INDEX($L:$L,O31))+F31=0,0,(IF(O31=0,0,INDEX($L:$L,O31))*IF(O31=0,0,INDEX($M:$M,O31))+F31*G31*I31+J31)/(IF(O31=0,0,INDEX($L:$L,O31))+F31)),IF(O31=0,0,INDEX($M:$M,O31))))</f>
        <v/>
      </c>
      <c r="N31" s="32" t="str">
        <f aca="false">IF(OR(D31="",B31&lt;&gt;"Salg"),"",F31*G31*I31-J31-F31*IF(O31=0,0,INDEX($M:$M,O31)))</f>
        <v/>
      </c>
      <c r="O31" s="34" t="str">
        <f aca="false">IF(D31="","",SUMPRODUCT(MAX(($D$4:D30=D31)*ROW($D$4:D30))))</f>
        <v/>
      </c>
    </row>
    <row r="32" customFormat="false" ht="15" hidden="false" customHeight="false" outlineLevel="0" collapsed="false">
      <c r="A32" s="35"/>
      <c r="B32" s="36"/>
      <c r="C32" s="36"/>
      <c r="D32" s="36"/>
      <c r="E32" s="36"/>
      <c r="F32" s="37"/>
      <c r="G32" s="38"/>
      <c r="H32" s="36"/>
      <c r="I32" s="39"/>
      <c r="J32" s="38"/>
      <c r="K32" s="32" t="str">
        <f aca="false">IF(D32="","",IF(B32="Køb",-(F32*G32*I32+J32),F32*G32*I32-J32))</f>
        <v/>
      </c>
      <c r="L32" s="33" t="str">
        <f aca="false">IF(D32="","",IF(O32=0,0,INDEX($L:$L,O32))+IF(B32="Køb",F32,IF(B32="Salg",-F32,0)))</f>
        <v/>
      </c>
      <c r="M32" s="32" t="str">
        <f aca="false">IF(D32="","",IF(B32="Køb",IF(IF(O32=0,0,INDEX($L:$L,O32))+F32=0,0,(IF(O32=0,0,INDEX($L:$L,O32))*IF(O32=0,0,INDEX($M:$M,O32))+F32*G32*I32+J32)/(IF(O32=0,0,INDEX($L:$L,O32))+F32)),IF(O32=0,0,INDEX($M:$M,O32))))</f>
        <v/>
      </c>
      <c r="N32" s="32" t="str">
        <f aca="false">IF(OR(D32="",B32&lt;&gt;"Salg"),"",F32*G32*I32-J32-F32*IF(O32=0,0,INDEX($M:$M,O32)))</f>
        <v/>
      </c>
      <c r="O32" s="34" t="str">
        <f aca="false">IF(D32="","",SUMPRODUCT(MAX(($D$4:D31=D32)*ROW($D$4:D31))))</f>
        <v/>
      </c>
    </row>
    <row r="33" customFormat="false" ht="15" hidden="false" customHeight="false" outlineLevel="0" collapsed="false">
      <c r="A33" s="35"/>
      <c r="B33" s="36"/>
      <c r="C33" s="36"/>
      <c r="D33" s="36"/>
      <c r="E33" s="36"/>
      <c r="F33" s="37"/>
      <c r="G33" s="38"/>
      <c r="H33" s="36"/>
      <c r="I33" s="39"/>
      <c r="J33" s="38"/>
      <c r="K33" s="32" t="str">
        <f aca="false">IF(D33="","",IF(B33="Køb",-(F33*G33*I33+J33),F33*G33*I33-J33))</f>
        <v/>
      </c>
      <c r="L33" s="33" t="str">
        <f aca="false">IF(D33="","",IF(O33=0,0,INDEX($L:$L,O33))+IF(B33="Køb",F33,IF(B33="Salg",-F33,0)))</f>
        <v/>
      </c>
      <c r="M33" s="32" t="str">
        <f aca="false">IF(D33="","",IF(B33="Køb",IF(IF(O33=0,0,INDEX($L:$L,O33))+F33=0,0,(IF(O33=0,0,INDEX($L:$L,O33))*IF(O33=0,0,INDEX($M:$M,O33))+F33*G33*I33+J33)/(IF(O33=0,0,INDEX($L:$L,O33))+F33)),IF(O33=0,0,INDEX($M:$M,O33))))</f>
        <v/>
      </c>
      <c r="N33" s="32" t="str">
        <f aca="false">IF(OR(D33="",B33&lt;&gt;"Salg"),"",F33*G33*I33-J33-F33*IF(O33=0,0,INDEX($M:$M,O33)))</f>
        <v/>
      </c>
      <c r="O33" s="34" t="str">
        <f aca="false">IF(D33="","",SUMPRODUCT(MAX(($D$4:D32=D33)*ROW($D$4:D32))))</f>
        <v/>
      </c>
    </row>
    <row r="34" customFormat="false" ht="15" hidden="false" customHeight="false" outlineLevel="0" collapsed="false">
      <c r="A34" s="35"/>
      <c r="B34" s="36"/>
      <c r="C34" s="36"/>
      <c r="D34" s="36"/>
      <c r="E34" s="36"/>
      <c r="F34" s="37"/>
      <c r="G34" s="38"/>
      <c r="H34" s="36"/>
      <c r="I34" s="39"/>
      <c r="J34" s="38"/>
      <c r="K34" s="32" t="str">
        <f aca="false">IF(D34="","",IF(B34="Køb",-(F34*G34*I34+J34),F34*G34*I34-J34))</f>
        <v/>
      </c>
      <c r="L34" s="33" t="str">
        <f aca="false">IF(D34="","",IF(O34=0,0,INDEX($L:$L,O34))+IF(B34="Køb",F34,IF(B34="Salg",-F34,0)))</f>
        <v/>
      </c>
      <c r="M34" s="32" t="str">
        <f aca="false">IF(D34="","",IF(B34="Køb",IF(IF(O34=0,0,INDEX($L:$L,O34))+F34=0,0,(IF(O34=0,0,INDEX($L:$L,O34))*IF(O34=0,0,INDEX($M:$M,O34))+F34*G34*I34+J34)/(IF(O34=0,0,INDEX($L:$L,O34))+F34)),IF(O34=0,0,INDEX($M:$M,O34))))</f>
        <v/>
      </c>
      <c r="N34" s="32" t="str">
        <f aca="false">IF(OR(D34="",B34&lt;&gt;"Salg"),"",F34*G34*I34-J34-F34*IF(O34=0,0,INDEX($M:$M,O34)))</f>
        <v/>
      </c>
      <c r="O34" s="34" t="str">
        <f aca="false">IF(D34="","",SUMPRODUCT(MAX(($D$4:D33=D34)*ROW($D$4:D33))))</f>
        <v/>
      </c>
    </row>
    <row r="35" customFormat="false" ht="15" hidden="false" customHeight="false" outlineLevel="0" collapsed="false">
      <c r="A35" s="35"/>
      <c r="B35" s="36"/>
      <c r="C35" s="36"/>
      <c r="D35" s="36"/>
      <c r="E35" s="36"/>
      <c r="F35" s="37"/>
      <c r="G35" s="38"/>
      <c r="H35" s="36"/>
      <c r="I35" s="39"/>
      <c r="J35" s="38"/>
      <c r="K35" s="32" t="str">
        <f aca="false">IF(D35="","",IF(B35="Køb",-(F35*G35*I35+J35),F35*G35*I35-J35))</f>
        <v/>
      </c>
      <c r="L35" s="33" t="str">
        <f aca="false">IF(D35="","",IF(O35=0,0,INDEX($L:$L,O35))+IF(B35="Køb",F35,IF(B35="Salg",-F35,0)))</f>
        <v/>
      </c>
      <c r="M35" s="32" t="str">
        <f aca="false">IF(D35="","",IF(B35="Køb",IF(IF(O35=0,0,INDEX($L:$L,O35))+F35=0,0,(IF(O35=0,0,INDEX($L:$L,O35))*IF(O35=0,0,INDEX($M:$M,O35))+F35*G35*I35+J35)/(IF(O35=0,0,INDEX($L:$L,O35))+F35)),IF(O35=0,0,INDEX($M:$M,O35))))</f>
        <v/>
      </c>
      <c r="N35" s="32" t="str">
        <f aca="false">IF(OR(D35="",B35&lt;&gt;"Salg"),"",F35*G35*I35-J35-F35*IF(O35=0,0,INDEX($M:$M,O35)))</f>
        <v/>
      </c>
      <c r="O35" s="34" t="str">
        <f aca="false">IF(D35="","",SUMPRODUCT(MAX(($D$4:D34=D35)*ROW($D$4:D34))))</f>
        <v/>
      </c>
    </row>
    <row r="36" customFormat="false" ht="15" hidden="false" customHeight="false" outlineLevel="0" collapsed="false">
      <c r="A36" s="35"/>
      <c r="B36" s="36"/>
      <c r="C36" s="36"/>
      <c r="D36" s="36"/>
      <c r="E36" s="36"/>
      <c r="F36" s="37"/>
      <c r="G36" s="38"/>
      <c r="H36" s="36"/>
      <c r="I36" s="39"/>
      <c r="J36" s="38"/>
      <c r="K36" s="32" t="str">
        <f aca="false">IF(D36="","",IF(B36="Køb",-(F36*G36*I36+J36),F36*G36*I36-J36))</f>
        <v/>
      </c>
      <c r="L36" s="33" t="str">
        <f aca="false">IF(D36="","",IF(O36=0,0,INDEX($L:$L,O36))+IF(B36="Køb",F36,IF(B36="Salg",-F36,0)))</f>
        <v/>
      </c>
      <c r="M36" s="32" t="str">
        <f aca="false">IF(D36="","",IF(B36="Køb",IF(IF(O36=0,0,INDEX($L:$L,O36))+F36=0,0,(IF(O36=0,0,INDEX($L:$L,O36))*IF(O36=0,0,INDEX($M:$M,O36))+F36*G36*I36+J36)/(IF(O36=0,0,INDEX($L:$L,O36))+F36)),IF(O36=0,0,INDEX($M:$M,O36))))</f>
        <v/>
      </c>
      <c r="N36" s="32" t="str">
        <f aca="false">IF(OR(D36="",B36&lt;&gt;"Salg"),"",F36*G36*I36-J36-F36*IF(O36=0,0,INDEX($M:$M,O36)))</f>
        <v/>
      </c>
      <c r="O36" s="34" t="str">
        <f aca="false">IF(D36="","",SUMPRODUCT(MAX(($D$4:D35=D36)*ROW($D$4:D35))))</f>
        <v/>
      </c>
    </row>
    <row r="37" customFormat="false" ht="15" hidden="false" customHeight="false" outlineLevel="0" collapsed="false">
      <c r="A37" s="35"/>
      <c r="B37" s="36"/>
      <c r="C37" s="36"/>
      <c r="D37" s="36"/>
      <c r="E37" s="36"/>
      <c r="F37" s="37"/>
      <c r="G37" s="38"/>
      <c r="H37" s="36"/>
      <c r="I37" s="39"/>
      <c r="J37" s="38"/>
      <c r="K37" s="32" t="str">
        <f aca="false">IF(D37="","",IF(B37="Køb",-(F37*G37*I37+J37),F37*G37*I37-J37))</f>
        <v/>
      </c>
      <c r="L37" s="33" t="str">
        <f aca="false">IF(D37="","",IF(O37=0,0,INDEX($L:$L,O37))+IF(B37="Køb",F37,IF(B37="Salg",-F37,0)))</f>
        <v/>
      </c>
      <c r="M37" s="32" t="str">
        <f aca="false">IF(D37="","",IF(B37="Køb",IF(IF(O37=0,0,INDEX($L:$L,O37))+F37=0,0,(IF(O37=0,0,INDEX($L:$L,O37))*IF(O37=0,0,INDEX($M:$M,O37))+F37*G37*I37+J37)/(IF(O37=0,0,INDEX($L:$L,O37))+F37)),IF(O37=0,0,INDEX($M:$M,O37))))</f>
        <v/>
      </c>
      <c r="N37" s="32" t="str">
        <f aca="false">IF(OR(D37="",B37&lt;&gt;"Salg"),"",F37*G37*I37-J37-F37*IF(O37=0,0,INDEX($M:$M,O37)))</f>
        <v/>
      </c>
      <c r="O37" s="34" t="str">
        <f aca="false">IF(D37="","",SUMPRODUCT(MAX(($D$4:D36=D37)*ROW($D$4:D36))))</f>
        <v/>
      </c>
    </row>
    <row r="38" customFormat="false" ht="15" hidden="false" customHeight="false" outlineLevel="0" collapsed="false">
      <c r="A38" s="35"/>
      <c r="B38" s="36"/>
      <c r="C38" s="36"/>
      <c r="D38" s="36"/>
      <c r="E38" s="36"/>
      <c r="F38" s="37"/>
      <c r="G38" s="38"/>
      <c r="H38" s="36"/>
      <c r="I38" s="39"/>
      <c r="J38" s="38"/>
      <c r="K38" s="32" t="str">
        <f aca="false">IF(D38="","",IF(B38="Køb",-(F38*G38*I38+J38),F38*G38*I38-J38))</f>
        <v/>
      </c>
      <c r="L38" s="33" t="str">
        <f aca="false">IF(D38="","",IF(O38=0,0,INDEX($L:$L,O38))+IF(B38="Køb",F38,IF(B38="Salg",-F38,0)))</f>
        <v/>
      </c>
      <c r="M38" s="32" t="str">
        <f aca="false">IF(D38="","",IF(B38="Køb",IF(IF(O38=0,0,INDEX($L:$L,O38))+F38=0,0,(IF(O38=0,0,INDEX($L:$L,O38))*IF(O38=0,0,INDEX($M:$M,O38))+F38*G38*I38+J38)/(IF(O38=0,0,INDEX($L:$L,O38))+F38)),IF(O38=0,0,INDEX($M:$M,O38))))</f>
        <v/>
      </c>
      <c r="N38" s="32" t="str">
        <f aca="false">IF(OR(D38="",B38&lt;&gt;"Salg"),"",F38*G38*I38-J38-F38*IF(O38=0,0,INDEX($M:$M,O38)))</f>
        <v/>
      </c>
      <c r="O38" s="34" t="str">
        <f aca="false">IF(D38="","",SUMPRODUCT(MAX(($D$4:D37=D38)*ROW($D$4:D37))))</f>
        <v/>
      </c>
    </row>
    <row r="39" customFormat="false" ht="15" hidden="false" customHeight="false" outlineLevel="0" collapsed="false">
      <c r="A39" s="35"/>
      <c r="B39" s="36"/>
      <c r="C39" s="36"/>
      <c r="D39" s="36"/>
      <c r="E39" s="36"/>
      <c r="F39" s="37"/>
      <c r="G39" s="38"/>
      <c r="H39" s="36"/>
      <c r="I39" s="39"/>
      <c r="J39" s="38"/>
      <c r="K39" s="32" t="str">
        <f aca="false">IF(D39="","",IF(B39="Køb",-(F39*G39*I39+J39),F39*G39*I39-J39))</f>
        <v/>
      </c>
      <c r="L39" s="33" t="str">
        <f aca="false">IF(D39="","",IF(O39=0,0,INDEX($L:$L,O39))+IF(B39="Køb",F39,IF(B39="Salg",-F39,0)))</f>
        <v/>
      </c>
      <c r="M39" s="32" t="str">
        <f aca="false">IF(D39="","",IF(B39="Køb",IF(IF(O39=0,0,INDEX($L:$L,O39))+F39=0,0,(IF(O39=0,0,INDEX($L:$L,O39))*IF(O39=0,0,INDEX($M:$M,O39))+F39*G39*I39+J39)/(IF(O39=0,0,INDEX($L:$L,O39))+F39)),IF(O39=0,0,INDEX($M:$M,O39))))</f>
        <v/>
      </c>
      <c r="N39" s="32" t="str">
        <f aca="false">IF(OR(D39="",B39&lt;&gt;"Salg"),"",F39*G39*I39-J39-F39*IF(O39=0,0,INDEX($M:$M,O39)))</f>
        <v/>
      </c>
      <c r="O39" s="34" t="str">
        <f aca="false">IF(D39="","",SUMPRODUCT(MAX(($D$4:D38=D39)*ROW($D$4:D38))))</f>
        <v/>
      </c>
    </row>
    <row r="40" customFormat="false" ht="15" hidden="false" customHeight="false" outlineLevel="0" collapsed="false">
      <c r="A40" s="35"/>
      <c r="B40" s="36"/>
      <c r="C40" s="36"/>
      <c r="D40" s="36"/>
      <c r="E40" s="36"/>
      <c r="F40" s="37"/>
      <c r="G40" s="38"/>
      <c r="H40" s="36"/>
      <c r="I40" s="39"/>
      <c r="J40" s="38"/>
      <c r="K40" s="32" t="str">
        <f aca="false">IF(D40="","",IF(B40="Køb",-(F40*G40*I40+J40),F40*G40*I40-J40))</f>
        <v/>
      </c>
      <c r="L40" s="33" t="str">
        <f aca="false">IF(D40="","",IF(O40=0,0,INDEX($L:$L,O40))+IF(B40="Køb",F40,IF(B40="Salg",-F40,0)))</f>
        <v/>
      </c>
      <c r="M40" s="32" t="str">
        <f aca="false">IF(D40="","",IF(B40="Køb",IF(IF(O40=0,0,INDEX($L:$L,O40))+F40=0,0,(IF(O40=0,0,INDEX($L:$L,O40))*IF(O40=0,0,INDEX($M:$M,O40))+F40*G40*I40+J40)/(IF(O40=0,0,INDEX($L:$L,O40))+F40)),IF(O40=0,0,INDEX($M:$M,O40))))</f>
        <v/>
      </c>
      <c r="N40" s="32" t="str">
        <f aca="false">IF(OR(D40="",B40&lt;&gt;"Salg"),"",F40*G40*I40-J40-F40*IF(O40=0,0,INDEX($M:$M,O40)))</f>
        <v/>
      </c>
      <c r="O40" s="34" t="str">
        <f aca="false">IF(D40="","",SUMPRODUCT(MAX(($D$4:D39=D40)*ROW($D$4:D39))))</f>
        <v/>
      </c>
    </row>
    <row r="41" customFormat="false" ht="15" hidden="false" customHeight="false" outlineLevel="0" collapsed="false">
      <c r="A41" s="35"/>
      <c r="B41" s="36"/>
      <c r="C41" s="36"/>
      <c r="D41" s="36"/>
      <c r="E41" s="36"/>
      <c r="F41" s="37"/>
      <c r="G41" s="38"/>
      <c r="H41" s="36"/>
      <c r="I41" s="39"/>
      <c r="J41" s="38"/>
      <c r="K41" s="32" t="str">
        <f aca="false">IF(D41="","",IF(B41="Køb",-(F41*G41*I41+J41),F41*G41*I41-J41))</f>
        <v/>
      </c>
      <c r="L41" s="33" t="str">
        <f aca="false">IF(D41="","",IF(O41=0,0,INDEX($L:$L,O41))+IF(B41="Køb",F41,IF(B41="Salg",-F41,0)))</f>
        <v/>
      </c>
      <c r="M41" s="32" t="str">
        <f aca="false">IF(D41="","",IF(B41="Køb",IF(IF(O41=0,0,INDEX($L:$L,O41))+F41=0,0,(IF(O41=0,0,INDEX($L:$L,O41))*IF(O41=0,0,INDEX($M:$M,O41))+F41*G41*I41+J41)/(IF(O41=0,0,INDEX($L:$L,O41))+F41)),IF(O41=0,0,INDEX($M:$M,O41))))</f>
        <v/>
      </c>
      <c r="N41" s="32" t="str">
        <f aca="false">IF(OR(D41="",B41&lt;&gt;"Salg"),"",F41*G41*I41-J41-F41*IF(O41=0,0,INDEX($M:$M,O41)))</f>
        <v/>
      </c>
      <c r="O41" s="34" t="str">
        <f aca="false">IF(D41="","",SUMPRODUCT(MAX(($D$4:D40=D41)*ROW($D$4:D40))))</f>
        <v/>
      </c>
    </row>
    <row r="42" customFormat="false" ht="15" hidden="false" customHeight="false" outlineLevel="0" collapsed="false">
      <c r="A42" s="35"/>
      <c r="B42" s="36"/>
      <c r="C42" s="36"/>
      <c r="D42" s="36"/>
      <c r="E42" s="36"/>
      <c r="F42" s="37"/>
      <c r="G42" s="38"/>
      <c r="H42" s="36"/>
      <c r="I42" s="39"/>
      <c r="J42" s="38"/>
      <c r="K42" s="32" t="str">
        <f aca="false">IF(D42="","",IF(B42="Køb",-(F42*G42*I42+J42),F42*G42*I42-J42))</f>
        <v/>
      </c>
      <c r="L42" s="33" t="str">
        <f aca="false">IF(D42="","",IF(O42=0,0,INDEX($L:$L,O42))+IF(B42="Køb",F42,IF(B42="Salg",-F42,0)))</f>
        <v/>
      </c>
      <c r="M42" s="32" t="str">
        <f aca="false">IF(D42="","",IF(B42="Køb",IF(IF(O42=0,0,INDEX($L:$L,O42))+F42=0,0,(IF(O42=0,0,INDEX($L:$L,O42))*IF(O42=0,0,INDEX($M:$M,O42))+F42*G42*I42+J42)/(IF(O42=0,0,INDEX($L:$L,O42))+F42)),IF(O42=0,0,INDEX($M:$M,O42))))</f>
        <v/>
      </c>
      <c r="N42" s="32" t="str">
        <f aca="false">IF(OR(D42="",B42&lt;&gt;"Salg"),"",F42*G42*I42-J42-F42*IF(O42=0,0,INDEX($M:$M,O42)))</f>
        <v/>
      </c>
      <c r="O42" s="34" t="str">
        <f aca="false">IF(D42="","",SUMPRODUCT(MAX(($D$4:D41=D42)*ROW($D$4:D41))))</f>
        <v/>
      </c>
    </row>
    <row r="43" customFormat="false" ht="15" hidden="false" customHeight="false" outlineLevel="0" collapsed="false">
      <c r="A43" s="35"/>
      <c r="B43" s="36"/>
      <c r="C43" s="36"/>
      <c r="D43" s="36"/>
      <c r="E43" s="36"/>
      <c r="F43" s="37"/>
      <c r="G43" s="38"/>
      <c r="H43" s="36"/>
      <c r="I43" s="39"/>
      <c r="J43" s="38"/>
      <c r="K43" s="32" t="str">
        <f aca="false">IF(D43="","",IF(B43="Køb",-(F43*G43*I43+J43),F43*G43*I43-J43))</f>
        <v/>
      </c>
      <c r="L43" s="33" t="str">
        <f aca="false">IF(D43="","",IF(O43=0,0,INDEX($L:$L,O43))+IF(B43="Køb",F43,IF(B43="Salg",-F43,0)))</f>
        <v/>
      </c>
      <c r="M43" s="32" t="str">
        <f aca="false">IF(D43="","",IF(B43="Køb",IF(IF(O43=0,0,INDEX($L:$L,O43))+F43=0,0,(IF(O43=0,0,INDEX($L:$L,O43))*IF(O43=0,0,INDEX($M:$M,O43))+F43*G43*I43+J43)/(IF(O43=0,0,INDEX($L:$L,O43))+F43)),IF(O43=0,0,INDEX($M:$M,O43))))</f>
        <v/>
      </c>
      <c r="N43" s="32" t="str">
        <f aca="false">IF(OR(D43="",B43&lt;&gt;"Salg"),"",F43*G43*I43-J43-F43*IF(O43=0,0,INDEX($M:$M,O43)))</f>
        <v/>
      </c>
      <c r="O43" s="34" t="str">
        <f aca="false">IF(D43="","",SUMPRODUCT(MAX(($D$4:D42=D43)*ROW($D$4:D42))))</f>
        <v/>
      </c>
    </row>
    <row r="44" customFormat="false" ht="15" hidden="false" customHeight="false" outlineLevel="0" collapsed="false">
      <c r="A44" s="35"/>
      <c r="B44" s="36"/>
      <c r="C44" s="36"/>
      <c r="D44" s="36"/>
      <c r="E44" s="36"/>
      <c r="F44" s="37"/>
      <c r="G44" s="38"/>
      <c r="H44" s="36"/>
      <c r="I44" s="39"/>
      <c r="J44" s="38"/>
      <c r="K44" s="32" t="str">
        <f aca="false">IF(D44="","",IF(B44="Køb",-(F44*G44*I44+J44),F44*G44*I44-J44))</f>
        <v/>
      </c>
      <c r="L44" s="33" t="str">
        <f aca="false">IF(D44="","",IF(O44=0,0,INDEX($L:$L,O44))+IF(B44="Køb",F44,IF(B44="Salg",-F44,0)))</f>
        <v/>
      </c>
      <c r="M44" s="32" t="str">
        <f aca="false">IF(D44="","",IF(B44="Køb",IF(IF(O44=0,0,INDEX($L:$L,O44))+F44=0,0,(IF(O44=0,0,INDEX($L:$L,O44))*IF(O44=0,0,INDEX($M:$M,O44))+F44*G44*I44+J44)/(IF(O44=0,0,INDEX($L:$L,O44))+F44)),IF(O44=0,0,INDEX($M:$M,O44))))</f>
        <v/>
      </c>
      <c r="N44" s="32" t="str">
        <f aca="false">IF(OR(D44="",B44&lt;&gt;"Salg"),"",F44*G44*I44-J44-F44*IF(O44=0,0,INDEX($M:$M,O44)))</f>
        <v/>
      </c>
      <c r="O44" s="34" t="str">
        <f aca="false">IF(D44="","",SUMPRODUCT(MAX(($D$4:D43=D44)*ROW($D$4:D43))))</f>
        <v/>
      </c>
    </row>
    <row r="45" customFormat="false" ht="15" hidden="false" customHeight="false" outlineLevel="0" collapsed="false">
      <c r="A45" s="35"/>
      <c r="B45" s="36"/>
      <c r="C45" s="36"/>
      <c r="D45" s="36"/>
      <c r="E45" s="36"/>
      <c r="F45" s="37"/>
      <c r="G45" s="38"/>
      <c r="H45" s="36"/>
      <c r="I45" s="39"/>
      <c r="J45" s="38"/>
      <c r="K45" s="32" t="str">
        <f aca="false">IF(D45="","",IF(B45="Køb",-(F45*G45*I45+J45),F45*G45*I45-J45))</f>
        <v/>
      </c>
      <c r="L45" s="33" t="str">
        <f aca="false">IF(D45="","",IF(O45=0,0,INDEX($L:$L,O45))+IF(B45="Køb",F45,IF(B45="Salg",-F45,0)))</f>
        <v/>
      </c>
      <c r="M45" s="32" t="str">
        <f aca="false">IF(D45="","",IF(B45="Køb",IF(IF(O45=0,0,INDEX($L:$L,O45))+F45=0,0,(IF(O45=0,0,INDEX($L:$L,O45))*IF(O45=0,0,INDEX($M:$M,O45))+F45*G45*I45+J45)/(IF(O45=0,0,INDEX($L:$L,O45))+F45)),IF(O45=0,0,INDEX($M:$M,O45))))</f>
        <v/>
      </c>
      <c r="N45" s="32" t="str">
        <f aca="false">IF(OR(D45="",B45&lt;&gt;"Salg"),"",F45*G45*I45-J45-F45*IF(O45=0,0,INDEX($M:$M,O45)))</f>
        <v/>
      </c>
      <c r="O45" s="34" t="str">
        <f aca="false">IF(D45="","",SUMPRODUCT(MAX(($D$4:D44=D45)*ROW($D$4:D44))))</f>
        <v/>
      </c>
    </row>
    <row r="46" customFormat="false" ht="15" hidden="false" customHeight="false" outlineLevel="0" collapsed="false">
      <c r="A46" s="35"/>
      <c r="B46" s="36"/>
      <c r="C46" s="36"/>
      <c r="D46" s="36"/>
      <c r="E46" s="36"/>
      <c r="F46" s="37"/>
      <c r="G46" s="38"/>
      <c r="H46" s="36"/>
      <c r="I46" s="39"/>
      <c r="J46" s="38"/>
      <c r="K46" s="32" t="str">
        <f aca="false">IF(D46="","",IF(B46="Køb",-(F46*G46*I46+J46),F46*G46*I46-J46))</f>
        <v/>
      </c>
      <c r="L46" s="33" t="str">
        <f aca="false">IF(D46="","",IF(O46=0,0,INDEX($L:$L,O46))+IF(B46="Køb",F46,IF(B46="Salg",-F46,0)))</f>
        <v/>
      </c>
      <c r="M46" s="32" t="str">
        <f aca="false">IF(D46="","",IF(B46="Køb",IF(IF(O46=0,0,INDEX($L:$L,O46))+F46=0,0,(IF(O46=0,0,INDEX($L:$L,O46))*IF(O46=0,0,INDEX($M:$M,O46))+F46*G46*I46+J46)/(IF(O46=0,0,INDEX($L:$L,O46))+F46)),IF(O46=0,0,INDEX($M:$M,O46))))</f>
        <v/>
      </c>
      <c r="N46" s="32" t="str">
        <f aca="false">IF(OR(D46="",B46&lt;&gt;"Salg"),"",F46*G46*I46-J46-F46*IF(O46=0,0,INDEX($M:$M,O46)))</f>
        <v/>
      </c>
      <c r="O46" s="34" t="str">
        <f aca="false">IF(D46="","",SUMPRODUCT(MAX(($D$4:D45=D46)*ROW($D$4:D45))))</f>
        <v/>
      </c>
    </row>
    <row r="47" customFormat="false" ht="15" hidden="false" customHeight="false" outlineLevel="0" collapsed="false">
      <c r="A47" s="35"/>
      <c r="B47" s="36"/>
      <c r="C47" s="36"/>
      <c r="D47" s="36"/>
      <c r="E47" s="36"/>
      <c r="F47" s="37"/>
      <c r="G47" s="38"/>
      <c r="H47" s="36"/>
      <c r="I47" s="39"/>
      <c r="J47" s="38"/>
      <c r="K47" s="32" t="str">
        <f aca="false">IF(D47="","",IF(B47="Køb",-(F47*G47*I47+J47),F47*G47*I47-J47))</f>
        <v/>
      </c>
      <c r="L47" s="33" t="str">
        <f aca="false">IF(D47="","",IF(O47=0,0,INDEX($L:$L,O47))+IF(B47="Køb",F47,IF(B47="Salg",-F47,0)))</f>
        <v/>
      </c>
      <c r="M47" s="32" t="str">
        <f aca="false">IF(D47="","",IF(B47="Køb",IF(IF(O47=0,0,INDEX($L:$L,O47))+F47=0,0,(IF(O47=0,0,INDEX($L:$L,O47))*IF(O47=0,0,INDEX($M:$M,O47))+F47*G47*I47+J47)/(IF(O47=0,0,INDEX($L:$L,O47))+F47)),IF(O47=0,0,INDEX($M:$M,O47))))</f>
        <v/>
      </c>
      <c r="N47" s="32" t="str">
        <f aca="false">IF(OR(D47="",B47&lt;&gt;"Salg"),"",F47*G47*I47-J47-F47*IF(O47=0,0,INDEX($M:$M,O47)))</f>
        <v/>
      </c>
      <c r="O47" s="34" t="str">
        <f aca="false">IF(D47="","",SUMPRODUCT(MAX(($D$4:D46=D47)*ROW($D$4:D46))))</f>
        <v/>
      </c>
    </row>
    <row r="48" customFormat="false" ht="15" hidden="false" customHeight="false" outlineLevel="0" collapsed="false">
      <c r="A48" s="35"/>
      <c r="B48" s="36"/>
      <c r="C48" s="36"/>
      <c r="D48" s="36"/>
      <c r="E48" s="36"/>
      <c r="F48" s="37"/>
      <c r="G48" s="38"/>
      <c r="H48" s="36"/>
      <c r="I48" s="39"/>
      <c r="J48" s="38"/>
      <c r="K48" s="32" t="str">
        <f aca="false">IF(D48="","",IF(B48="Køb",-(F48*G48*I48+J48),F48*G48*I48-J48))</f>
        <v/>
      </c>
      <c r="L48" s="33" t="str">
        <f aca="false">IF(D48="","",IF(O48=0,0,INDEX($L:$L,O48))+IF(B48="Køb",F48,IF(B48="Salg",-F48,0)))</f>
        <v/>
      </c>
      <c r="M48" s="32" t="str">
        <f aca="false">IF(D48="","",IF(B48="Køb",IF(IF(O48=0,0,INDEX($L:$L,O48))+F48=0,0,(IF(O48=0,0,INDEX($L:$L,O48))*IF(O48=0,0,INDEX($M:$M,O48))+F48*G48*I48+J48)/(IF(O48=0,0,INDEX($L:$L,O48))+F48)),IF(O48=0,0,INDEX($M:$M,O48))))</f>
        <v/>
      </c>
      <c r="N48" s="32" t="str">
        <f aca="false">IF(OR(D48="",B48&lt;&gt;"Salg"),"",F48*G48*I48-J48-F48*IF(O48=0,0,INDEX($M:$M,O48)))</f>
        <v/>
      </c>
      <c r="O48" s="34" t="str">
        <f aca="false">IF(D48="","",SUMPRODUCT(MAX(($D$4:D47=D48)*ROW($D$4:D47))))</f>
        <v/>
      </c>
    </row>
    <row r="49" customFormat="false" ht="15" hidden="false" customHeight="false" outlineLevel="0" collapsed="false">
      <c r="A49" s="35"/>
      <c r="B49" s="36"/>
      <c r="C49" s="36"/>
      <c r="D49" s="36"/>
      <c r="E49" s="36"/>
      <c r="F49" s="37"/>
      <c r="G49" s="38"/>
      <c r="H49" s="36"/>
      <c r="I49" s="39"/>
      <c r="J49" s="38"/>
      <c r="K49" s="32" t="str">
        <f aca="false">IF(D49="","",IF(B49="Køb",-(F49*G49*I49+J49),F49*G49*I49-J49))</f>
        <v/>
      </c>
      <c r="L49" s="33" t="str">
        <f aca="false">IF(D49="","",IF(O49=0,0,INDEX($L:$L,O49))+IF(B49="Køb",F49,IF(B49="Salg",-F49,0)))</f>
        <v/>
      </c>
      <c r="M49" s="32" t="str">
        <f aca="false">IF(D49="","",IF(B49="Køb",IF(IF(O49=0,0,INDEX($L:$L,O49))+F49=0,0,(IF(O49=0,0,INDEX($L:$L,O49))*IF(O49=0,0,INDEX($M:$M,O49))+F49*G49*I49+J49)/(IF(O49=0,0,INDEX($L:$L,O49))+F49)),IF(O49=0,0,INDEX($M:$M,O49))))</f>
        <v/>
      </c>
      <c r="N49" s="32" t="str">
        <f aca="false">IF(OR(D49="",B49&lt;&gt;"Salg"),"",F49*G49*I49-J49-F49*IF(O49=0,0,INDEX($M:$M,O49)))</f>
        <v/>
      </c>
      <c r="O49" s="34" t="str">
        <f aca="false">IF(D49="","",SUMPRODUCT(MAX(($D$4:D48=D49)*ROW($D$4:D48))))</f>
        <v/>
      </c>
    </row>
    <row r="50" customFormat="false" ht="15" hidden="false" customHeight="false" outlineLevel="0" collapsed="false">
      <c r="A50" s="35"/>
      <c r="B50" s="36"/>
      <c r="C50" s="36"/>
      <c r="D50" s="36"/>
      <c r="E50" s="36"/>
      <c r="F50" s="37"/>
      <c r="G50" s="38"/>
      <c r="H50" s="36"/>
      <c r="I50" s="39"/>
      <c r="J50" s="38"/>
      <c r="K50" s="32" t="str">
        <f aca="false">IF(D50="","",IF(B50="Køb",-(F50*G50*I50+J50),F50*G50*I50-J50))</f>
        <v/>
      </c>
      <c r="L50" s="33" t="str">
        <f aca="false">IF(D50="","",IF(O50=0,0,INDEX($L:$L,O50))+IF(B50="Køb",F50,IF(B50="Salg",-F50,0)))</f>
        <v/>
      </c>
      <c r="M50" s="32" t="str">
        <f aca="false">IF(D50="","",IF(B50="Køb",IF(IF(O50=0,0,INDEX($L:$L,O50))+F50=0,0,(IF(O50=0,0,INDEX($L:$L,O50))*IF(O50=0,0,INDEX($M:$M,O50))+F50*G50*I50+J50)/(IF(O50=0,0,INDEX($L:$L,O50))+F50)),IF(O50=0,0,INDEX($M:$M,O50))))</f>
        <v/>
      </c>
      <c r="N50" s="32" t="str">
        <f aca="false">IF(OR(D50="",B50&lt;&gt;"Salg"),"",F50*G50*I50-J50-F50*IF(O50=0,0,INDEX($M:$M,O50)))</f>
        <v/>
      </c>
      <c r="O50" s="34" t="str">
        <f aca="false">IF(D50="","",SUMPRODUCT(MAX(($D$4:D49=D50)*ROW($D$4:D49))))</f>
        <v/>
      </c>
    </row>
    <row r="51" customFormat="false" ht="15" hidden="false" customHeight="false" outlineLevel="0" collapsed="false">
      <c r="A51" s="35"/>
      <c r="B51" s="36"/>
      <c r="C51" s="36"/>
      <c r="D51" s="36"/>
      <c r="E51" s="36"/>
      <c r="F51" s="37"/>
      <c r="G51" s="38"/>
      <c r="H51" s="36"/>
      <c r="I51" s="39"/>
      <c r="J51" s="38"/>
      <c r="K51" s="32" t="str">
        <f aca="false">IF(D51="","",IF(B51="Køb",-(F51*G51*I51+J51),F51*G51*I51-J51))</f>
        <v/>
      </c>
      <c r="L51" s="33" t="str">
        <f aca="false">IF(D51="","",IF(O51=0,0,INDEX($L:$L,O51))+IF(B51="Køb",F51,IF(B51="Salg",-F51,0)))</f>
        <v/>
      </c>
      <c r="M51" s="32" t="str">
        <f aca="false">IF(D51="","",IF(B51="Køb",IF(IF(O51=0,0,INDEX($L:$L,O51))+F51=0,0,(IF(O51=0,0,INDEX($L:$L,O51))*IF(O51=0,0,INDEX($M:$M,O51))+F51*G51*I51+J51)/(IF(O51=0,0,INDEX($L:$L,O51))+F51)),IF(O51=0,0,INDEX($M:$M,O51))))</f>
        <v/>
      </c>
      <c r="N51" s="32" t="str">
        <f aca="false">IF(OR(D51="",B51&lt;&gt;"Salg"),"",F51*G51*I51-J51-F51*IF(O51=0,0,INDEX($M:$M,O51)))</f>
        <v/>
      </c>
      <c r="O51" s="34" t="str">
        <f aca="false">IF(D51="","",SUMPRODUCT(MAX(($D$4:D50=D51)*ROW($D$4:D50))))</f>
        <v/>
      </c>
    </row>
    <row r="52" customFormat="false" ht="15" hidden="false" customHeight="false" outlineLevel="0" collapsed="false">
      <c r="A52" s="35"/>
      <c r="B52" s="36"/>
      <c r="C52" s="36"/>
      <c r="D52" s="36"/>
      <c r="E52" s="36"/>
      <c r="F52" s="37"/>
      <c r="G52" s="38"/>
      <c r="H52" s="36"/>
      <c r="I52" s="39"/>
      <c r="J52" s="38"/>
      <c r="K52" s="32" t="str">
        <f aca="false">IF(D52="","",IF(B52="Køb",-(F52*G52*I52+J52),F52*G52*I52-J52))</f>
        <v/>
      </c>
      <c r="L52" s="33" t="str">
        <f aca="false">IF(D52="","",IF(O52=0,0,INDEX($L:$L,O52))+IF(B52="Køb",F52,IF(B52="Salg",-F52,0)))</f>
        <v/>
      </c>
      <c r="M52" s="32" t="str">
        <f aca="false">IF(D52="","",IF(B52="Køb",IF(IF(O52=0,0,INDEX($L:$L,O52))+F52=0,0,(IF(O52=0,0,INDEX($L:$L,O52))*IF(O52=0,0,INDEX($M:$M,O52))+F52*G52*I52+J52)/(IF(O52=0,0,INDEX($L:$L,O52))+F52)),IF(O52=0,0,INDEX($M:$M,O52))))</f>
        <v/>
      </c>
      <c r="N52" s="32" t="str">
        <f aca="false">IF(OR(D52="",B52&lt;&gt;"Salg"),"",F52*G52*I52-J52-F52*IF(O52=0,0,INDEX($M:$M,O52)))</f>
        <v/>
      </c>
      <c r="O52" s="34" t="str">
        <f aca="false">IF(D52="","",SUMPRODUCT(MAX(($D$4:D51=D52)*ROW($D$4:D51))))</f>
        <v/>
      </c>
    </row>
    <row r="53" customFormat="false" ht="15" hidden="false" customHeight="false" outlineLevel="0" collapsed="false">
      <c r="A53" s="35"/>
      <c r="B53" s="36"/>
      <c r="C53" s="36"/>
      <c r="D53" s="36"/>
      <c r="E53" s="36"/>
      <c r="F53" s="37"/>
      <c r="G53" s="38"/>
      <c r="H53" s="36"/>
      <c r="I53" s="39"/>
      <c r="J53" s="38"/>
      <c r="K53" s="32" t="str">
        <f aca="false">IF(D53="","",IF(B53="Køb",-(F53*G53*I53+J53),F53*G53*I53-J53))</f>
        <v/>
      </c>
      <c r="L53" s="33" t="str">
        <f aca="false">IF(D53="","",IF(O53=0,0,INDEX($L:$L,O53))+IF(B53="Køb",F53,IF(B53="Salg",-F53,0)))</f>
        <v/>
      </c>
      <c r="M53" s="32" t="str">
        <f aca="false">IF(D53="","",IF(B53="Køb",IF(IF(O53=0,0,INDEX($L:$L,O53))+F53=0,0,(IF(O53=0,0,INDEX($L:$L,O53))*IF(O53=0,0,INDEX($M:$M,O53))+F53*G53*I53+J53)/(IF(O53=0,0,INDEX($L:$L,O53))+F53)),IF(O53=0,0,INDEX($M:$M,O53))))</f>
        <v/>
      </c>
      <c r="N53" s="32" t="str">
        <f aca="false">IF(OR(D53="",B53&lt;&gt;"Salg"),"",F53*G53*I53-J53-F53*IF(O53=0,0,INDEX($M:$M,O53)))</f>
        <v/>
      </c>
      <c r="O53" s="34" t="str">
        <f aca="false">IF(D53="","",SUMPRODUCT(MAX(($D$4:D52=D53)*ROW($D$4:D52))))</f>
        <v/>
      </c>
    </row>
    <row r="54" customFormat="false" ht="15" hidden="false" customHeight="false" outlineLevel="0" collapsed="false">
      <c r="A54" s="35"/>
      <c r="B54" s="36"/>
      <c r="C54" s="36"/>
      <c r="D54" s="36"/>
      <c r="E54" s="36"/>
      <c r="F54" s="37"/>
      <c r="G54" s="38"/>
      <c r="H54" s="36"/>
      <c r="I54" s="39"/>
      <c r="J54" s="38"/>
      <c r="K54" s="32" t="str">
        <f aca="false">IF(D54="","",IF(B54="Køb",-(F54*G54*I54+J54),F54*G54*I54-J54))</f>
        <v/>
      </c>
      <c r="L54" s="33" t="str">
        <f aca="false">IF(D54="","",IF(O54=0,0,INDEX($L:$L,O54))+IF(B54="Køb",F54,IF(B54="Salg",-F54,0)))</f>
        <v/>
      </c>
      <c r="M54" s="32" t="str">
        <f aca="false">IF(D54="","",IF(B54="Køb",IF(IF(O54=0,0,INDEX($L:$L,O54))+F54=0,0,(IF(O54=0,0,INDEX($L:$L,O54))*IF(O54=0,0,INDEX($M:$M,O54))+F54*G54*I54+J54)/(IF(O54=0,0,INDEX($L:$L,O54))+F54)),IF(O54=0,0,INDEX($M:$M,O54))))</f>
        <v/>
      </c>
      <c r="N54" s="32" t="str">
        <f aca="false">IF(OR(D54="",B54&lt;&gt;"Salg"),"",F54*G54*I54-J54-F54*IF(O54=0,0,INDEX($M:$M,O54)))</f>
        <v/>
      </c>
      <c r="O54" s="34" t="str">
        <f aca="false">IF(D54="","",SUMPRODUCT(MAX(($D$4:D53=D54)*ROW($D$4:D53))))</f>
        <v/>
      </c>
    </row>
    <row r="55" customFormat="false" ht="15" hidden="false" customHeight="false" outlineLevel="0" collapsed="false">
      <c r="A55" s="35"/>
      <c r="B55" s="36"/>
      <c r="C55" s="36"/>
      <c r="D55" s="36"/>
      <c r="E55" s="36"/>
      <c r="F55" s="37"/>
      <c r="G55" s="38"/>
      <c r="H55" s="36"/>
      <c r="I55" s="39"/>
      <c r="J55" s="38"/>
      <c r="K55" s="32" t="str">
        <f aca="false">IF(D55="","",IF(B55="Køb",-(F55*G55*I55+J55),F55*G55*I55-J55))</f>
        <v/>
      </c>
      <c r="L55" s="33" t="str">
        <f aca="false">IF(D55="","",IF(O55=0,0,INDEX($L:$L,O55))+IF(B55="Køb",F55,IF(B55="Salg",-F55,0)))</f>
        <v/>
      </c>
      <c r="M55" s="32" t="str">
        <f aca="false">IF(D55="","",IF(B55="Køb",IF(IF(O55=0,0,INDEX($L:$L,O55))+F55=0,0,(IF(O55=0,0,INDEX($L:$L,O55))*IF(O55=0,0,INDEX($M:$M,O55))+F55*G55*I55+J55)/(IF(O55=0,0,INDEX($L:$L,O55))+F55)),IF(O55=0,0,INDEX($M:$M,O55))))</f>
        <v/>
      </c>
      <c r="N55" s="32" t="str">
        <f aca="false">IF(OR(D55="",B55&lt;&gt;"Salg"),"",F55*G55*I55-J55-F55*IF(O55=0,0,INDEX($M:$M,O55)))</f>
        <v/>
      </c>
      <c r="O55" s="34" t="str">
        <f aca="false">IF(D55="","",SUMPRODUCT(MAX(($D$4:D54=D55)*ROW($D$4:D54))))</f>
        <v/>
      </c>
    </row>
    <row r="56" customFormat="false" ht="15" hidden="false" customHeight="false" outlineLevel="0" collapsed="false">
      <c r="A56" s="35"/>
      <c r="B56" s="36"/>
      <c r="C56" s="36"/>
      <c r="D56" s="36"/>
      <c r="E56" s="36"/>
      <c r="F56" s="37"/>
      <c r="G56" s="38"/>
      <c r="H56" s="36"/>
      <c r="I56" s="39"/>
      <c r="J56" s="38"/>
      <c r="K56" s="32" t="str">
        <f aca="false">IF(D56="","",IF(B56="Køb",-(F56*G56*I56+J56),F56*G56*I56-J56))</f>
        <v/>
      </c>
      <c r="L56" s="33" t="str">
        <f aca="false">IF(D56="","",IF(O56=0,0,INDEX($L:$L,O56))+IF(B56="Køb",F56,IF(B56="Salg",-F56,0)))</f>
        <v/>
      </c>
      <c r="M56" s="32" t="str">
        <f aca="false">IF(D56="","",IF(B56="Køb",IF(IF(O56=0,0,INDEX($L:$L,O56))+F56=0,0,(IF(O56=0,0,INDEX($L:$L,O56))*IF(O56=0,0,INDEX($M:$M,O56))+F56*G56*I56+J56)/(IF(O56=0,0,INDEX($L:$L,O56))+F56)),IF(O56=0,0,INDEX($M:$M,O56))))</f>
        <v/>
      </c>
      <c r="N56" s="32" t="str">
        <f aca="false">IF(OR(D56="",B56&lt;&gt;"Salg"),"",F56*G56*I56-J56-F56*IF(O56=0,0,INDEX($M:$M,O56)))</f>
        <v/>
      </c>
      <c r="O56" s="34" t="str">
        <f aca="false">IF(D56="","",SUMPRODUCT(MAX(($D$4:D55=D56)*ROW($D$4:D55))))</f>
        <v/>
      </c>
    </row>
    <row r="57" customFormat="false" ht="15" hidden="false" customHeight="false" outlineLevel="0" collapsed="false">
      <c r="A57" s="35"/>
      <c r="B57" s="36"/>
      <c r="C57" s="36"/>
      <c r="D57" s="36"/>
      <c r="E57" s="36"/>
      <c r="F57" s="37"/>
      <c r="G57" s="38"/>
      <c r="H57" s="36"/>
      <c r="I57" s="39"/>
      <c r="J57" s="38"/>
      <c r="K57" s="32" t="str">
        <f aca="false">IF(D57="","",IF(B57="Køb",-(F57*G57*I57+J57),F57*G57*I57-J57))</f>
        <v/>
      </c>
      <c r="L57" s="33" t="str">
        <f aca="false">IF(D57="","",IF(O57=0,0,INDEX($L:$L,O57))+IF(B57="Køb",F57,IF(B57="Salg",-F57,0)))</f>
        <v/>
      </c>
      <c r="M57" s="32" t="str">
        <f aca="false">IF(D57="","",IF(B57="Køb",IF(IF(O57=0,0,INDEX($L:$L,O57))+F57=0,0,(IF(O57=0,0,INDEX($L:$L,O57))*IF(O57=0,0,INDEX($M:$M,O57))+F57*G57*I57+J57)/(IF(O57=0,0,INDEX($L:$L,O57))+F57)),IF(O57=0,0,INDEX($M:$M,O57))))</f>
        <v/>
      </c>
      <c r="N57" s="32" t="str">
        <f aca="false">IF(OR(D57="",B57&lt;&gt;"Salg"),"",F57*G57*I57-J57-F57*IF(O57=0,0,INDEX($M:$M,O57)))</f>
        <v/>
      </c>
      <c r="O57" s="34" t="str">
        <f aca="false">IF(D57="","",SUMPRODUCT(MAX(($D$4:D56=D57)*ROW($D$4:D56))))</f>
        <v/>
      </c>
    </row>
    <row r="58" customFormat="false" ht="15" hidden="false" customHeight="false" outlineLevel="0" collapsed="false">
      <c r="A58" s="35"/>
      <c r="B58" s="36"/>
      <c r="C58" s="36"/>
      <c r="D58" s="36"/>
      <c r="E58" s="36"/>
      <c r="F58" s="37"/>
      <c r="G58" s="38"/>
      <c r="H58" s="36"/>
      <c r="I58" s="39"/>
      <c r="J58" s="38"/>
      <c r="K58" s="32" t="str">
        <f aca="false">IF(D58="","",IF(B58="Køb",-(F58*G58*I58+J58),F58*G58*I58-J58))</f>
        <v/>
      </c>
      <c r="L58" s="33" t="str">
        <f aca="false">IF(D58="","",IF(O58=0,0,INDEX($L:$L,O58))+IF(B58="Køb",F58,IF(B58="Salg",-F58,0)))</f>
        <v/>
      </c>
      <c r="M58" s="32" t="str">
        <f aca="false">IF(D58="","",IF(B58="Køb",IF(IF(O58=0,0,INDEX($L:$L,O58))+F58=0,0,(IF(O58=0,0,INDEX($L:$L,O58))*IF(O58=0,0,INDEX($M:$M,O58))+F58*G58*I58+J58)/(IF(O58=0,0,INDEX($L:$L,O58))+F58)),IF(O58=0,0,INDEX($M:$M,O58))))</f>
        <v/>
      </c>
      <c r="N58" s="32" t="str">
        <f aca="false">IF(OR(D58="",B58&lt;&gt;"Salg"),"",F58*G58*I58-J58-F58*IF(O58=0,0,INDEX($M:$M,O58)))</f>
        <v/>
      </c>
      <c r="O58" s="34" t="str">
        <f aca="false">IF(D58="","",SUMPRODUCT(MAX(($D$4:D57=D58)*ROW($D$4:D57))))</f>
        <v/>
      </c>
    </row>
    <row r="59" customFormat="false" ht="15" hidden="false" customHeight="false" outlineLevel="0" collapsed="false">
      <c r="A59" s="35"/>
      <c r="B59" s="36"/>
      <c r="C59" s="36"/>
      <c r="D59" s="36"/>
      <c r="E59" s="36"/>
      <c r="F59" s="37"/>
      <c r="G59" s="38"/>
      <c r="H59" s="36"/>
      <c r="I59" s="39"/>
      <c r="J59" s="38"/>
      <c r="K59" s="32" t="str">
        <f aca="false">IF(D59="","",IF(B59="Køb",-(F59*G59*I59+J59),F59*G59*I59-J59))</f>
        <v/>
      </c>
      <c r="L59" s="33" t="str">
        <f aca="false">IF(D59="","",IF(O59=0,0,INDEX($L:$L,O59))+IF(B59="Køb",F59,IF(B59="Salg",-F59,0)))</f>
        <v/>
      </c>
      <c r="M59" s="32" t="str">
        <f aca="false">IF(D59="","",IF(B59="Køb",IF(IF(O59=0,0,INDEX($L:$L,O59))+F59=0,0,(IF(O59=0,0,INDEX($L:$L,O59))*IF(O59=0,0,INDEX($M:$M,O59))+F59*G59*I59+J59)/(IF(O59=0,0,INDEX($L:$L,O59))+F59)),IF(O59=0,0,INDEX($M:$M,O59))))</f>
        <v/>
      </c>
      <c r="N59" s="32" t="str">
        <f aca="false">IF(OR(D59="",B59&lt;&gt;"Salg"),"",F59*G59*I59-J59-F59*IF(O59=0,0,INDEX($M:$M,O59)))</f>
        <v/>
      </c>
      <c r="O59" s="34" t="str">
        <f aca="false">IF(D59="","",SUMPRODUCT(MAX(($D$4:D58=D59)*ROW($D$4:D58))))</f>
        <v/>
      </c>
    </row>
    <row r="60" customFormat="false" ht="15" hidden="false" customHeight="false" outlineLevel="0" collapsed="false">
      <c r="A60" s="35"/>
      <c r="B60" s="36"/>
      <c r="C60" s="36"/>
      <c r="D60" s="36"/>
      <c r="E60" s="36"/>
      <c r="F60" s="37"/>
      <c r="G60" s="38"/>
      <c r="H60" s="36"/>
      <c r="I60" s="39"/>
      <c r="J60" s="38"/>
      <c r="K60" s="32" t="str">
        <f aca="false">IF(D60="","",IF(B60="Køb",-(F60*G60*I60+J60),F60*G60*I60-J60))</f>
        <v/>
      </c>
      <c r="L60" s="33" t="str">
        <f aca="false">IF(D60="","",IF(O60=0,0,INDEX($L:$L,O60))+IF(B60="Køb",F60,IF(B60="Salg",-F60,0)))</f>
        <v/>
      </c>
      <c r="M60" s="32" t="str">
        <f aca="false">IF(D60="","",IF(B60="Køb",IF(IF(O60=0,0,INDEX($L:$L,O60))+F60=0,0,(IF(O60=0,0,INDEX($L:$L,O60))*IF(O60=0,0,INDEX($M:$M,O60))+F60*G60*I60+J60)/(IF(O60=0,0,INDEX($L:$L,O60))+F60)),IF(O60=0,0,INDEX($M:$M,O60))))</f>
        <v/>
      </c>
      <c r="N60" s="32" t="str">
        <f aca="false">IF(OR(D60="",B60&lt;&gt;"Salg"),"",F60*G60*I60-J60-F60*IF(O60=0,0,INDEX($M:$M,O60)))</f>
        <v/>
      </c>
      <c r="O60" s="34" t="str">
        <f aca="false">IF(D60="","",SUMPRODUCT(MAX(($D$4:D59=D60)*ROW($D$4:D59))))</f>
        <v/>
      </c>
    </row>
    <row r="61" customFormat="false" ht="15" hidden="false" customHeight="false" outlineLevel="0" collapsed="false">
      <c r="A61" s="35"/>
      <c r="B61" s="36"/>
      <c r="C61" s="36"/>
      <c r="D61" s="36"/>
      <c r="E61" s="36"/>
      <c r="F61" s="37"/>
      <c r="G61" s="38"/>
      <c r="H61" s="36"/>
      <c r="I61" s="39"/>
      <c r="J61" s="38"/>
      <c r="K61" s="32" t="str">
        <f aca="false">IF(D61="","",IF(B61="Køb",-(F61*G61*I61+J61),F61*G61*I61-J61))</f>
        <v/>
      </c>
      <c r="L61" s="33" t="str">
        <f aca="false">IF(D61="","",IF(O61=0,0,INDEX($L:$L,O61))+IF(B61="Køb",F61,IF(B61="Salg",-F61,0)))</f>
        <v/>
      </c>
      <c r="M61" s="32" t="str">
        <f aca="false">IF(D61="","",IF(B61="Køb",IF(IF(O61=0,0,INDEX($L:$L,O61))+F61=0,0,(IF(O61=0,0,INDEX($L:$L,O61))*IF(O61=0,0,INDEX($M:$M,O61))+F61*G61*I61+J61)/(IF(O61=0,0,INDEX($L:$L,O61))+F61)),IF(O61=0,0,INDEX($M:$M,O61))))</f>
        <v/>
      </c>
      <c r="N61" s="32" t="str">
        <f aca="false">IF(OR(D61="",B61&lt;&gt;"Salg"),"",F61*G61*I61-J61-F61*IF(O61=0,0,INDEX($M:$M,O61)))</f>
        <v/>
      </c>
      <c r="O61" s="34" t="str">
        <f aca="false">IF(D61="","",SUMPRODUCT(MAX(($D$4:D60=D61)*ROW($D$4:D60))))</f>
        <v/>
      </c>
    </row>
    <row r="62" customFormat="false" ht="15" hidden="false" customHeight="false" outlineLevel="0" collapsed="false">
      <c r="A62" s="35"/>
      <c r="B62" s="36"/>
      <c r="C62" s="36"/>
      <c r="D62" s="36"/>
      <c r="E62" s="36"/>
      <c r="F62" s="37"/>
      <c r="G62" s="38"/>
      <c r="H62" s="36"/>
      <c r="I62" s="39"/>
      <c r="J62" s="38"/>
      <c r="K62" s="32" t="str">
        <f aca="false">IF(D62="","",IF(B62="Køb",-(F62*G62*I62+J62),F62*G62*I62-J62))</f>
        <v/>
      </c>
      <c r="L62" s="33" t="str">
        <f aca="false">IF(D62="","",IF(O62=0,0,INDEX($L:$L,O62))+IF(B62="Køb",F62,IF(B62="Salg",-F62,0)))</f>
        <v/>
      </c>
      <c r="M62" s="32" t="str">
        <f aca="false">IF(D62="","",IF(B62="Køb",IF(IF(O62=0,0,INDEX($L:$L,O62))+F62=0,0,(IF(O62=0,0,INDEX($L:$L,O62))*IF(O62=0,0,INDEX($M:$M,O62))+F62*G62*I62+J62)/(IF(O62=0,0,INDEX($L:$L,O62))+F62)),IF(O62=0,0,INDEX($M:$M,O62))))</f>
        <v/>
      </c>
      <c r="N62" s="32" t="str">
        <f aca="false">IF(OR(D62="",B62&lt;&gt;"Salg"),"",F62*G62*I62-J62-F62*IF(O62=0,0,INDEX($M:$M,O62)))</f>
        <v/>
      </c>
      <c r="O62" s="34" t="str">
        <f aca="false">IF(D62="","",SUMPRODUCT(MAX(($D$4:D61=D62)*ROW($D$4:D61))))</f>
        <v/>
      </c>
    </row>
    <row r="63" customFormat="false" ht="15" hidden="false" customHeight="false" outlineLevel="0" collapsed="false">
      <c r="A63" s="35"/>
      <c r="B63" s="36"/>
      <c r="C63" s="36"/>
      <c r="D63" s="36"/>
      <c r="E63" s="36"/>
      <c r="F63" s="37"/>
      <c r="G63" s="38"/>
      <c r="H63" s="36"/>
      <c r="I63" s="39"/>
      <c r="J63" s="38"/>
      <c r="K63" s="32" t="str">
        <f aca="false">IF(D63="","",IF(B63="Køb",-(F63*G63*I63+J63),F63*G63*I63-J63))</f>
        <v/>
      </c>
      <c r="L63" s="33" t="str">
        <f aca="false">IF(D63="","",IF(O63=0,0,INDEX($L:$L,O63))+IF(B63="Køb",F63,IF(B63="Salg",-F63,0)))</f>
        <v/>
      </c>
      <c r="M63" s="32" t="str">
        <f aca="false">IF(D63="","",IF(B63="Køb",IF(IF(O63=0,0,INDEX($L:$L,O63))+F63=0,0,(IF(O63=0,0,INDEX($L:$L,O63))*IF(O63=0,0,INDEX($M:$M,O63))+F63*G63*I63+J63)/(IF(O63=0,0,INDEX($L:$L,O63))+F63)),IF(O63=0,0,INDEX($M:$M,O63))))</f>
        <v/>
      </c>
      <c r="N63" s="32" t="str">
        <f aca="false">IF(OR(D63="",B63&lt;&gt;"Salg"),"",F63*G63*I63-J63-F63*IF(O63=0,0,INDEX($M:$M,O63)))</f>
        <v/>
      </c>
      <c r="O63" s="34" t="str">
        <f aca="false">IF(D63="","",SUMPRODUCT(MAX(($D$4:D62=D63)*ROW($D$4:D62))))</f>
        <v/>
      </c>
    </row>
    <row r="64" customFormat="false" ht="15" hidden="false" customHeight="false" outlineLevel="0" collapsed="false">
      <c r="A64" s="35"/>
      <c r="B64" s="36"/>
      <c r="C64" s="36"/>
      <c r="D64" s="36"/>
      <c r="E64" s="36"/>
      <c r="F64" s="37"/>
      <c r="G64" s="38"/>
      <c r="H64" s="36"/>
      <c r="I64" s="39"/>
      <c r="J64" s="38"/>
      <c r="K64" s="32" t="str">
        <f aca="false">IF(D64="","",IF(B64="Køb",-(F64*G64*I64+J64),F64*G64*I64-J64))</f>
        <v/>
      </c>
      <c r="L64" s="33" t="str">
        <f aca="false">IF(D64="","",IF(O64=0,0,INDEX($L:$L,O64))+IF(B64="Køb",F64,IF(B64="Salg",-F64,0)))</f>
        <v/>
      </c>
      <c r="M64" s="32" t="str">
        <f aca="false">IF(D64="","",IF(B64="Køb",IF(IF(O64=0,0,INDEX($L:$L,O64))+F64=0,0,(IF(O64=0,0,INDEX($L:$L,O64))*IF(O64=0,0,INDEX($M:$M,O64))+F64*G64*I64+J64)/(IF(O64=0,0,INDEX($L:$L,O64))+F64)),IF(O64=0,0,INDEX($M:$M,O64))))</f>
        <v/>
      </c>
      <c r="N64" s="32" t="str">
        <f aca="false">IF(OR(D64="",B64&lt;&gt;"Salg"),"",F64*G64*I64-J64-F64*IF(O64=0,0,INDEX($M:$M,O64)))</f>
        <v/>
      </c>
      <c r="O64" s="34" t="str">
        <f aca="false">IF(D64="","",SUMPRODUCT(MAX(($D$4:D63=D64)*ROW($D$4:D63))))</f>
        <v/>
      </c>
    </row>
    <row r="65" customFormat="false" ht="15" hidden="false" customHeight="false" outlineLevel="0" collapsed="false">
      <c r="A65" s="35"/>
      <c r="B65" s="36"/>
      <c r="C65" s="36"/>
      <c r="D65" s="36"/>
      <c r="E65" s="36"/>
      <c r="F65" s="37"/>
      <c r="G65" s="38"/>
      <c r="H65" s="36"/>
      <c r="I65" s="39"/>
      <c r="J65" s="38"/>
      <c r="K65" s="32" t="str">
        <f aca="false">IF(D65="","",IF(B65="Køb",-(F65*G65*I65+J65),F65*G65*I65-J65))</f>
        <v/>
      </c>
      <c r="L65" s="33" t="str">
        <f aca="false">IF(D65="","",IF(O65=0,0,INDEX($L:$L,O65))+IF(B65="Køb",F65,IF(B65="Salg",-F65,0)))</f>
        <v/>
      </c>
      <c r="M65" s="32" t="str">
        <f aca="false">IF(D65="","",IF(B65="Køb",IF(IF(O65=0,0,INDEX($L:$L,O65))+F65=0,0,(IF(O65=0,0,INDEX($L:$L,O65))*IF(O65=0,0,INDEX($M:$M,O65))+F65*G65*I65+J65)/(IF(O65=0,0,INDEX($L:$L,O65))+F65)),IF(O65=0,0,INDEX($M:$M,O65))))</f>
        <v/>
      </c>
      <c r="N65" s="32" t="str">
        <f aca="false">IF(OR(D65="",B65&lt;&gt;"Salg"),"",F65*G65*I65-J65-F65*IF(O65=0,0,INDEX($M:$M,O65)))</f>
        <v/>
      </c>
      <c r="O65" s="34" t="str">
        <f aca="false">IF(D65="","",SUMPRODUCT(MAX(($D$4:D64=D65)*ROW($D$4:D64))))</f>
        <v/>
      </c>
    </row>
    <row r="66" customFormat="false" ht="15" hidden="false" customHeight="false" outlineLevel="0" collapsed="false">
      <c r="A66" s="35"/>
      <c r="B66" s="36"/>
      <c r="C66" s="36"/>
      <c r="D66" s="36"/>
      <c r="E66" s="36"/>
      <c r="F66" s="37"/>
      <c r="G66" s="38"/>
      <c r="H66" s="36"/>
      <c r="I66" s="39"/>
      <c r="J66" s="38"/>
      <c r="K66" s="32" t="str">
        <f aca="false">IF(D66="","",IF(B66="Køb",-(F66*G66*I66+J66),F66*G66*I66-J66))</f>
        <v/>
      </c>
      <c r="L66" s="33" t="str">
        <f aca="false">IF(D66="","",IF(O66=0,0,INDEX($L:$L,O66))+IF(B66="Køb",F66,IF(B66="Salg",-F66,0)))</f>
        <v/>
      </c>
      <c r="M66" s="32" t="str">
        <f aca="false">IF(D66="","",IF(B66="Køb",IF(IF(O66=0,0,INDEX($L:$L,O66))+F66=0,0,(IF(O66=0,0,INDEX($L:$L,O66))*IF(O66=0,0,INDEX($M:$M,O66))+F66*G66*I66+J66)/(IF(O66=0,0,INDEX($L:$L,O66))+F66)),IF(O66=0,0,INDEX($M:$M,O66))))</f>
        <v/>
      </c>
      <c r="N66" s="32" t="str">
        <f aca="false">IF(OR(D66="",B66&lt;&gt;"Salg"),"",F66*G66*I66-J66-F66*IF(O66=0,0,INDEX($M:$M,O66)))</f>
        <v/>
      </c>
      <c r="O66" s="34" t="str">
        <f aca="false">IF(D66="","",SUMPRODUCT(MAX(($D$4:D65=D66)*ROW($D$4:D65))))</f>
        <v/>
      </c>
    </row>
    <row r="67" customFormat="false" ht="15" hidden="false" customHeight="false" outlineLevel="0" collapsed="false">
      <c r="A67" s="35"/>
      <c r="B67" s="36"/>
      <c r="C67" s="36"/>
      <c r="D67" s="36"/>
      <c r="E67" s="36"/>
      <c r="F67" s="37"/>
      <c r="G67" s="38"/>
      <c r="H67" s="36"/>
      <c r="I67" s="39"/>
      <c r="J67" s="38"/>
      <c r="K67" s="32" t="str">
        <f aca="false">IF(D67="","",IF(B67="Køb",-(F67*G67*I67+J67),F67*G67*I67-J67))</f>
        <v/>
      </c>
      <c r="L67" s="33" t="str">
        <f aca="false">IF(D67="","",IF(O67=0,0,INDEX($L:$L,O67))+IF(B67="Køb",F67,IF(B67="Salg",-F67,0)))</f>
        <v/>
      </c>
      <c r="M67" s="32" t="str">
        <f aca="false">IF(D67="","",IF(B67="Køb",IF(IF(O67=0,0,INDEX($L:$L,O67))+F67=0,0,(IF(O67=0,0,INDEX($L:$L,O67))*IF(O67=0,0,INDEX($M:$M,O67))+F67*G67*I67+J67)/(IF(O67=0,0,INDEX($L:$L,O67))+F67)),IF(O67=0,0,INDEX($M:$M,O67))))</f>
        <v/>
      </c>
      <c r="N67" s="32" t="str">
        <f aca="false">IF(OR(D67="",B67&lt;&gt;"Salg"),"",F67*G67*I67-J67-F67*IF(O67=0,0,INDEX($M:$M,O67)))</f>
        <v/>
      </c>
      <c r="O67" s="34" t="str">
        <f aca="false">IF(D67="","",SUMPRODUCT(MAX(($D$4:D66=D67)*ROW($D$4:D66))))</f>
        <v/>
      </c>
    </row>
    <row r="68" customFormat="false" ht="15" hidden="false" customHeight="false" outlineLevel="0" collapsed="false">
      <c r="A68" s="35"/>
      <c r="B68" s="36"/>
      <c r="C68" s="36"/>
      <c r="D68" s="36"/>
      <c r="E68" s="36"/>
      <c r="F68" s="37"/>
      <c r="G68" s="38"/>
      <c r="H68" s="36"/>
      <c r="I68" s="39"/>
      <c r="J68" s="38"/>
      <c r="K68" s="32" t="str">
        <f aca="false">IF(D68="","",IF(B68="Køb",-(F68*G68*I68+J68),F68*G68*I68-J68))</f>
        <v/>
      </c>
      <c r="L68" s="33" t="str">
        <f aca="false">IF(D68="","",IF(O68=0,0,INDEX($L:$L,O68))+IF(B68="Køb",F68,IF(B68="Salg",-F68,0)))</f>
        <v/>
      </c>
      <c r="M68" s="32" t="str">
        <f aca="false">IF(D68="","",IF(B68="Køb",IF(IF(O68=0,0,INDEX($L:$L,O68))+F68=0,0,(IF(O68=0,0,INDEX($L:$L,O68))*IF(O68=0,0,INDEX($M:$M,O68))+F68*G68*I68+J68)/(IF(O68=0,0,INDEX($L:$L,O68))+F68)),IF(O68=0,0,INDEX($M:$M,O68))))</f>
        <v/>
      </c>
      <c r="N68" s="32" t="str">
        <f aca="false">IF(OR(D68="",B68&lt;&gt;"Salg"),"",F68*G68*I68-J68-F68*IF(O68=0,0,INDEX($M:$M,O68)))</f>
        <v/>
      </c>
      <c r="O68" s="34" t="str">
        <f aca="false">IF(D68="","",SUMPRODUCT(MAX(($D$4:D67=D68)*ROW($D$4:D67))))</f>
        <v/>
      </c>
    </row>
    <row r="69" customFormat="false" ht="15" hidden="false" customHeight="false" outlineLevel="0" collapsed="false">
      <c r="A69" s="35"/>
      <c r="B69" s="36"/>
      <c r="C69" s="36"/>
      <c r="D69" s="36"/>
      <c r="E69" s="36"/>
      <c r="F69" s="37"/>
      <c r="G69" s="38"/>
      <c r="H69" s="36"/>
      <c r="I69" s="39"/>
      <c r="J69" s="38"/>
      <c r="K69" s="32" t="str">
        <f aca="false">IF(D69="","",IF(B69="Køb",-(F69*G69*I69+J69),F69*G69*I69-J69))</f>
        <v/>
      </c>
      <c r="L69" s="33" t="str">
        <f aca="false">IF(D69="","",IF(O69=0,0,INDEX($L:$L,O69))+IF(B69="Køb",F69,IF(B69="Salg",-F69,0)))</f>
        <v/>
      </c>
      <c r="M69" s="32" t="str">
        <f aca="false">IF(D69="","",IF(B69="Køb",IF(IF(O69=0,0,INDEX($L:$L,O69))+F69=0,0,(IF(O69=0,0,INDEX($L:$L,O69))*IF(O69=0,0,INDEX($M:$M,O69))+F69*G69*I69+J69)/(IF(O69=0,0,INDEX($L:$L,O69))+F69)),IF(O69=0,0,INDEX($M:$M,O69))))</f>
        <v/>
      </c>
      <c r="N69" s="32" t="str">
        <f aca="false">IF(OR(D69="",B69&lt;&gt;"Salg"),"",F69*G69*I69-J69-F69*IF(O69=0,0,INDEX($M:$M,O69)))</f>
        <v/>
      </c>
      <c r="O69" s="34" t="str">
        <f aca="false">IF(D69="","",SUMPRODUCT(MAX(($D$4:D68=D69)*ROW($D$4:D68))))</f>
        <v/>
      </c>
    </row>
    <row r="70" customFormat="false" ht="15" hidden="false" customHeight="false" outlineLevel="0" collapsed="false">
      <c r="A70" s="35"/>
      <c r="B70" s="36"/>
      <c r="C70" s="36"/>
      <c r="D70" s="36"/>
      <c r="E70" s="36"/>
      <c r="F70" s="37"/>
      <c r="G70" s="38"/>
      <c r="H70" s="36"/>
      <c r="I70" s="39"/>
      <c r="J70" s="38"/>
      <c r="K70" s="32" t="str">
        <f aca="false">IF(D70="","",IF(B70="Køb",-(F70*G70*I70+J70),F70*G70*I70-J70))</f>
        <v/>
      </c>
      <c r="L70" s="33" t="str">
        <f aca="false">IF(D70="","",IF(O70=0,0,INDEX($L:$L,O70))+IF(B70="Køb",F70,IF(B70="Salg",-F70,0)))</f>
        <v/>
      </c>
      <c r="M70" s="32" t="str">
        <f aca="false">IF(D70="","",IF(B70="Køb",IF(IF(O70=0,0,INDEX($L:$L,O70))+F70=0,0,(IF(O70=0,0,INDEX($L:$L,O70))*IF(O70=0,0,INDEX($M:$M,O70))+F70*G70*I70+J70)/(IF(O70=0,0,INDEX($L:$L,O70))+F70)),IF(O70=0,0,INDEX($M:$M,O70))))</f>
        <v/>
      </c>
      <c r="N70" s="32" t="str">
        <f aca="false">IF(OR(D70="",B70&lt;&gt;"Salg"),"",F70*G70*I70-J70-F70*IF(O70=0,0,INDEX($M:$M,O70)))</f>
        <v/>
      </c>
      <c r="O70" s="34" t="str">
        <f aca="false">IF(D70="","",SUMPRODUCT(MAX(($D$4:D69=D70)*ROW($D$4:D69))))</f>
        <v/>
      </c>
    </row>
    <row r="71" customFormat="false" ht="15" hidden="false" customHeight="false" outlineLevel="0" collapsed="false">
      <c r="A71" s="35"/>
      <c r="B71" s="36"/>
      <c r="C71" s="36"/>
      <c r="D71" s="36"/>
      <c r="E71" s="36"/>
      <c r="F71" s="37"/>
      <c r="G71" s="38"/>
      <c r="H71" s="36"/>
      <c r="I71" s="39"/>
      <c r="J71" s="38"/>
      <c r="K71" s="32" t="str">
        <f aca="false">IF(D71="","",IF(B71="Køb",-(F71*G71*I71+J71),F71*G71*I71-J71))</f>
        <v/>
      </c>
      <c r="L71" s="33" t="str">
        <f aca="false">IF(D71="","",IF(O71=0,0,INDEX($L:$L,O71))+IF(B71="Køb",F71,IF(B71="Salg",-F71,0)))</f>
        <v/>
      </c>
      <c r="M71" s="32" t="str">
        <f aca="false">IF(D71="","",IF(B71="Køb",IF(IF(O71=0,0,INDEX($L:$L,O71))+F71=0,0,(IF(O71=0,0,INDEX($L:$L,O71))*IF(O71=0,0,INDEX($M:$M,O71))+F71*G71*I71+J71)/(IF(O71=0,0,INDEX($L:$L,O71))+F71)),IF(O71=0,0,INDEX($M:$M,O71))))</f>
        <v/>
      </c>
      <c r="N71" s="32" t="str">
        <f aca="false">IF(OR(D71="",B71&lt;&gt;"Salg"),"",F71*G71*I71-J71-F71*IF(O71=0,0,INDEX($M:$M,O71)))</f>
        <v/>
      </c>
      <c r="O71" s="34" t="str">
        <f aca="false">IF(D71="","",SUMPRODUCT(MAX(($D$4:D70=D71)*ROW($D$4:D70))))</f>
        <v/>
      </c>
    </row>
    <row r="72" customFormat="false" ht="15" hidden="false" customHeight="false" outlineLevel="0" collapsed="false">
      <c r="A72" s="35"/>
      <c r="B72" s="36"/>
      <c r="C72" s="36"/>
      <c r="D72" s="36"/>
      <c r="E72" s="36"/>
      <c r="F72" s="37"/>
      <c r="G72" s="38"/>
      <c r="H72" s="36"/>
      <c r="I72" s="39"/>
      <c r="J72" s="38"/>
      <c r="K72" s="32" t="str">
        <f aca="false">IF(D72="","",IF(B72="Køb",-(F72*G72*I72+J72),F72*G72*I72-J72))</f>
        <v/>
      </c>
      <c r="L72" s="33" t="str">
        <f aca="false">IF(D72="","",IF(O72=0,0,INDEX($L:$L,O72))+IF(B72="Køb",F72,IF(B72="Salg",-F72,0)))</f>
        <v/>
      </c>
      <c r="M72" s="32" t="str">
        <f aca="false">IF(D72="","",IF(B72="Køb",IF(IF(O72=0,0,INDEX($L:$L,O72))+F72=0,0,(IF(O72=0,0,INDEX($L:$L,O72))*IF(O72=0,0,INDEX($M:$M,O72))+F72*G72*I72+J72)/(IF(O72=0,0,INDEX($L:$L,O72))+F72)),IF(O72=0,0,INDEX($M:$M,O72))))</f>
        <v/>
      </c>
      <c r="N72" s="32" t="str">
        <f aca="false">IF(OR(D72="",B72&lt;&gt;"Salg"),"",F72*G72*I72-J72-F72*IF(O72=0,0,INDEX($M:$M,O72)))</f>
        <v/>
      </c>
      <c r="O72" s="34" t="str">
        <f aca="false">IF(D72="","",SUMPRODUCT(MAX(($D$4:D71=D72)*ROW($D$4:D71))))</f>
        <v/>
      </c>
    </row>
    <row r="73" customFormat="false" ht="15" hidden="false" customHeight="false" outlineLevel="0" collapsed="false">
      <c r="A73" s="35"/>
      <c r="B73" s="36"/>
      <c r="C73" s="36"/>
      <c r="D73" s="36"/>
      <c r="E73" s="36"/>
      <c r="F73" s="37"/>
      <c r="G73" s="38"/>
      <c r="H73" s="36"/>
      <c r="I73" s="39"/>
      <c r="J73" s="38"/>
      <c r="K73" s="32" t="str">
        <f aca="false">IF(D73="","",IF(B73="Køb",-(F73*G73*I73+J73),F73*G73*I73-J73))</f>
        <v/>
      </c>
      <c r="L73" s="33" t="str">
        <f aca="false">IF(D73="","",IF(O73=0,0,INDEX($L:$L,O73))+IF(B73="Køb",F73,IF(B73="Salg",-F73,0)))</f>
        <v/>
      </c>
      <c r="M73" s="32" t="str">
        <f aca="false">IF(D73="","",IF(B73="Køb",IF(IF(O73=0,0,INDEX($L:$L,O73))+F73=0,0,(IF(O73=0,0,INDEX($L:$L,O73))*IF(O73=0,0,INDEX($M:$M,O73))+F73*G73*I73+J73)/(IF(O73=0,0,INDEX($L:$L,O73))+F73)),IF(O73=0,0,INDEX($M:$M,O73))))</f>
        <v/>
      </c>
      <c r="N73" s="32" t="str">
        <f aca="false">IF(OR(D73="",B73&lt;&gt;"Salg"),"",F73*G73*I73-J73-F73*IF(O73=0,0,INDEX($M:$M,O73)))</f>
        <v/>
      </c>
      <c r="O73" s="34" t="str">
        <f aca="false">IF(D73="","",SUMPRODUCT(MAX(($D$4:D72=D73)*ROW($D$4:D72))))</f>
        <v/>
      </c>
    </row>
    <row r="74" customFormat="false" ht="15" hidden="false" customHeight="false" outlineLevel="0" collapsed="false">
      <c r="A74" s="35"/>
      <c r="B74" s="36"/>
      <c r="C74" s="36"/>
      <c r="D74" s="36"/>
      <c r="E74" s="36"/>
      <c r="F74" s="37"/>
      <c r="G74" s="38"/>
      <c r="H74" s="36"/>
      <c r="I74" s="39"/>
      <c r="J74" s="38"/>
      <c r="K74" s="32" t="str">
        <f aca="false">IF(D74="","",IF(B74="Køb",-(F74*G74*I74+J74),F74*G74*I74-J74))</f>
        <v/>
      </c>
      <c r="L74" s="33" t="str">
        <f aca="false">IF(D74="","",IF(O74=0,0,INDEX($L:$L,O74))+IF(B74="Køb",F74,IF(B74="Salg",-F74,0)))</f>
        <v/>
      </c>
      <c r="M74" s="32" t="str">
        <f aca="false">IF(D74="","",IF(B74="Køb",IF(IF(O74=0,0,INDEX($L:$L,O74))+F74=0,0,(IF(O74=0,0,INDEX($L:$L,O74))*IF(O74=0,0,INDEX($M:$M,O74))+F74*G74*I74+J74)/(IF(O74=0,0,INDEX($L:$L,O74))+F74)),IF(O74=0,0,INDEX($M:$M,O74))))</f>
        <v/>
      </c>
      <c r="N74" s="32" t="str">
        <f aca="false">IF(OR(D74="",B74&lt;&gt;"Salg"),"",F74*G74*I74-J74-F74*IF(O74=0,0,INDEX($M:$M,O74)))</f>
        <v/>
      </c>
      <c r="O74" s="34" t="str">
        <f aca="false">IF(D74="","",SUMPRODUCT(MAX(($D$4:D73=D74)*ROW($D$4:D73))))</f>
        <v/>
      </c>
    </row>
    <row r="75" customFormat="false" ht="15" hidden="false" customHeight="false" outlineLevel="0" collapsed="false">
      <c r="A75" s="35"/>
      <c r="B75" s="36"/>
      <c r="C75" s="36"/>
      <c r="D75" s="36"/>
      <c r="E75" s="36"/>
      <c r="F75" s="37"/>
      <c r="G75" s="38"/>
      <c r="H75" s="36"/>
      <c r="I75" s="39"/>
      <c r="J75" s="38"/>
      <c r="K75" s="32" t="str">
        <f aca="false">IF(D75="","",IF(B75="Køb",-(F75*G75*I75+J75),F75*G75*I75-J75))</f>
        <v/>
      </c>
      <c r="L75" s="33" t="str">
        <f aca="false">IF(D75="","",IF(O75=0,0,INDEX($L:$L,O75))+IF(B75="Køb",F75,IF(B75="Salg",-F75,0)))</f>
        <v/>
      </c>
      <c r="M75" s="32" t="str">
        <f aca="false">IF(D75="","",IF(B75="Køb",IF(IF(O75=0,0,INDEX($L:$L,O75))+F75=0,0,(IF(O75=0,0,INDEX($L:$L,O75))*IF(O75=0,0,INDEX($M:$M,O75))+F75*G75*I75+J75)/(IF(O75=0,0,INDEX($L:$L,O75))+F75)),IF(O75=0,0,INDEX($M:$M,O75))))</f>
        <v/>
      </c>
      <c r="N75" s="32" t="str">
        <f aca="false">IF(OR(D75="",B75&lt;&gt;"Salg"),"",F75*G75*I75-J75-F75*IF(O75=0,0,INDEX($M:$M,O75)))</f>
        <v/>
      </c>
      <c r="O75" s="34" t="str">
        <f aca="false">IF(D75="","",SUMPRODUCT(MAX(($D$4:D74=D75)*ROW($D$4:D74))))</f>
        <v/>
      </c>
    </row>
    <row r="76" customFormat="false" ht="15" hidden="false" customHeight="false" outlineLevel="0" collapsed="false">
      <c r="A76" s="35"/>
      <c r="B76" s="36"/>
      <c r="C76" s="36"/>
      <c r="D76" s="36"/>
      <c r="E76" s="36"/>
      <c r="F76" s="37"/>
      <c r="G76" s="38"/>
      <c r="H76" s="36"/>
      <c r="I76" s="39"/>
      <c r="J76" s="38"/>
      <c r="K76" s="32" t="str">
        <f aca="false">IF(D76="","",IF(B76="Køb",-(F76*G76*I76+J76),F76*G76*I76-J76))</f>
        <v/>
      </c>
      <c r="L76" s="33" t="str">
        <f aca="false">IF(D76="","",IF(O76=0,0,INDEX($L:$L,O76))+IF(B76="Køb",F76,IF(B76="Salg",-F76,0)))</f>
        <v/>
      </c>
      <c r="M76" s="32" t="str">
        <f aca="false">IF(D76="","",IF(B76="Køb",IF(IF(O76=0,0,INDEX($L:$L,O76))+F76=0,0,(IF(O76=0,0,INDEX($L:$L,O76))*IF(O76=0,0,INDEX($M:$M,O76))+F76*G76*I76+J76)/(IF(O76=0,0,INDEX($L:$L,O76))+F76)),IF(O76=0,0,INDEX($M:$M,O76))))</f>
        <v/>
      </c>
      <c r="N76" s="32" t="str">
        <f aca="false">IF(OR(D76="",B76&lt;&gt;"Salg"),"",F76*G76*I76-J76-F76*IF(O76=0,0,INDEX($M:$M,O76)))</f>
        <v/>
      </c>
      <c r="O76" s="34" t="str">
        <f aca="false">IF(D76="","",SUMPRODUCT(MAX(($D$4:D75=D76)*ROW($D$4:D75))))</f>
        <v/>
      </c>
    </row>
    <row r="77" customFormat="false" ht="15" hidden="false" customHeight="false" outlineLevel="0" collapsed="false">
      <c r="A77" s="35"/>
      <c r="B77" s="36"/>
      <c r="C77" s="36"/>
      <c r="D77" s="36"/>
      <c r="E77" s="36"/>
      <c r="F77" s="37"/>
      <c r="G77" s="38"/>
      <c r="H77" s="36"/>
      <c r="I77" s="39"/>
      <c r="J77" s="38"/>
      <c r="K77" s="32" t="str">
        <f aca="false">IF(D77="","",IF(B77="Køb",-(F77*G77*I77+J77),F77*G77*I77-J77))</f>
        <v/>
      </c>
      <c r="L77" s="33" t="str">
        <f aca="false">IF(D77="","",IF(O77=0,0,INDEX($L:$L,O77))+IF(B77="Køb",F77,IF(B77="Salg",-F77,0)))</f>
        <v/>
      </c>
      <c r="M77" s="32" t="str">
        <f aca="false">IF(D77="","",IF(B77="Køb",IF(IF(O77=0,0,INDEX($L:$L,O77))+F77=0,0,(IF(O77=0,0,INDEX($L:$L,O77))*IF(O77=0,0,INDEX($M:$M,O77))+F77*G77*I77+J77)/(IF(O77=0,0,INDEX($L:$L,O77))+F77)),IF(O77=0,0,INDEX($M:$M,O77))))</f>
        <v/>
      </c>
      <c r="N77" s="32" t="str">
        <f aca="false">IF(OR(D77="",B77&lt;&gt;"Salg"),"",F77*G77*I77-J77-F77*IF(O77=0,0,INDEX($M:$M,O77)))</f>
        <v/>
      </c>
      <c r="O77" s="34" t="str">
        <f aca="false">IF(D77="","",SUMPRODUCT(MAX(($D$4:D76=D77)*ROW($D$4:D76))))</f>
        <v/>
      </c>
    </row>
    <row r="78" customFormat="false" ht="15" hidden="false" customHeight="false" outlineLevel="0" collapsed="false">
      <c r="A78" s="35"/>
      <c r="B78" s="36"/>
      <c r="C78" s="36"/>
      <c r="D78" s="36"/>
      <c r="E78" s="36"/>
      <c r="F78" s="37"/>
      <c r="G78" s="38"/>
      <c r="H78" s="36"/>
      <c r="I78" s="39"/>
      <c r="J78" s="38"/>
      <c r="K78" s="32" t="str">
        <f aca="false">IF(D78="","",IF(B78="Køb",-(F78*G78*I78+J78),F78*G78*I78-J78))</f>
        <v/>
      </c>
      <c r="L78" s="33" t="str">
        <f aca="false">IF(D78="","",IF(O78=0,0,INDEX($L:$L,O78))+IF(B78="Køb",F78,IF(B78="Salg",-F78,0)))</f>
        <v/>
      </c>
      <c r="M78" s="32" t="str">
        <f aca="false">IF(D78="","",IF(B78="Køb",IF(IF(O78=0,0,INDEX($L:$L,O78))+F78=0,0,(IF(O78=0,0,INDEX($L:$L,O78))*IF(O78=0,0,INDEX($M:$M,O78))+F78*G78*I78+J78)/(IF(O78=0,0,INDEX($L:$L,O78))+F78)),IF(O78=0,0,INDEX($M:$M,O78))))</f>
        <v/>
      </c>
      <c r="N78" s="32" t="str">
        <f aca="false">IF(OR(D78="",B78&lt;&gt;"Salg"),"",F78*G78*I78-J78-F78*IF(O78=0,0,INDEX($M:$M,O78)))</f>
        <v/>
      </c>
      <c r="O78" s="34" t="str">
        <f aca="false">IF(D78="","",SUMPRODUCT(MAX(($D$4:D77=D78)*ROW($D$4:D77))))</f>
        <v/>
      </c>
    </row>
    <row r="79" customFormat="false" ht="15" hidden="false" customHeight="false" outlineLevel="0" collapsed="false">
      <c r="A79" s="35"/>
      <c r="B79" s="36"/>
      <c r="C79" s="36"/>
      <c r="D79" s="36"/>
      <c r="E79" s="36"/>
      <c r="F79" s="37"/>
      <c r="G79" s="38"/>
      <c r="H79" s="36"/>
      <c r="I79" s="39"/>
      <c r="J79" s="38"/>
      <c r="K79" s="32" t="str">
        <f aca="false">IF(D79="","",IF(B79="Køb",-(F79*G79*I79+J79),F79*G79*I79-J79))</f>
        <v/>
      </c>
      <c r="L79" s="33" t="str">
        <f aca="false">IF(D79="","",IF(O79=0,0,INDEX($L:$L,O79))+IF(B79="Køb",F79,IF(B79="Salg",-F79,0)))</f>
        <v/>
      </c>
      <c r="M79" s="32" t="str">
        <f aca="false">IF(D79="","",IF(B79="Køb",IF(IF(O79=0,0,INDEX($L:$L,O79))+F79=0,0,(IF(O79=0,0,INDEX($L:$L,O79))*IF(O79=0,0,INDEX($M:$M,O79))+F79*G79*I79+J79)/(IF(O79=0,0,INDEX($L:$L,O79))+F79)),IF(O79=0,0,INDEX($M:$M,O79))))</f>
        <v/>
      </c>
      <c r="N79" s="32" t="str">
        <f aca="false">IF(OR(D79="",B79&lt;&gt;"Salg"),"",F79*G79*I79-J79-F79*IF(O79=0,0,INDEX($M:$M,O79)))</f>
        <v/>
      </c>
      <c r="O79" s="34" t="str">
        <f aca="false">IF(D79="","",SUMPRODUCT(MAX(($D$4:D78=D79)*ROW($D$4:D78))))</f>
        <v/>
      </c>
    </row>
    <row r="80" customFormat="false" ht="15" hidden="false" customHeight="false" outlineLevel="0" collapsed="false">
      <c r="A80" s="35"/>
      <c r="B80" s="36"/>
      <c r="C80" s="36"/>
      <c r="D80" s="36"/>
      <c r="E80" s="36"/>
      <c r="F80" s="37"/>
      <c r="G80" s="38"/>
      <c r="H80" s="36"/>
      <c r="I80" s="39"/>
      <c r="J80" s="38"/>
      <c r="K80" s="32" t="str">
        <f aca="false">IF(D80="","",IF(B80="Køb",-(F80*G80*I80+J80),F80*G80*I80-J80))</f>
        <v/>
      </c>
      <c r="L80" s="33" t="str">
        <f aca="false">IF(D80="","",IF(O80=0,0,INDEX($L:$L,O80))+IF(B80="Køb",F80,IF(B80="Salg",-F80,0)))</f>
        <v/>
      </c>
      <c r="M80" s="32" t="str">
        <f aca="false">IF(D80="","",IF(B80="Køb",IF(IF(O80=0,0,INDEX($L:$L,O80))+F80=0,0,(IF(O80=0,0,INDEX($L:$L,O80))*IF(O80=0,0,INDEX($M:$M,O80))+F80*G80*I80+J80)/(IF(O80=0,0,INDEX($L:$L,O80))+F80)),IF(O80=0,0,INDEX($M:$M,O80))))</f>
        <v/>
      </c>
      <c r="N80" s="32" t="str">
        <f aca="false">IF(OR(D80="",B80&lt;&gt;"Salg"),"",F80*G80*I80-J80-F80*IF(O80=0,0,INDEX($M:$M,O80)))</f>
        <v/>
      </c>
      <c r="O80" s="34" t="str">
        <f aca="false">IF(D80="","",SUMPRODUCT(MAX(($D$4:D79=D80)*ROW($D$4:D79))))</f>
        <v/>
      </c>
    </row>
    <row r="81" customFormat="false" ht="15" hidden="false" customHeight="false" outlineLevel="0" collapsed="false">
      <c r="A81" s="35"/>
      <c r="B81" s="36"/>
      <c r="C81" s="36"/>
      <c r="D81" s="36"/>
      <c r="E81" s="36"/>
      <c r="F81" s="37"/>
      <c r="G81" s="38"/>
      <c r="H81" s="36"/>
      <c r="I81" s="39"/>
      <c r="J81" s="38"/>
      <c r="K81" s="32" t="str">
        <f aca="false">IF(D81="","",IF(B81="Køb",-(F81*G81*I81+J81),F81*G81*I81-J81))</f>
        <v/>
      </c>
      <c r="L81" s="33" t="str">
        <f aca="false">IF(D81="","",IF(O81=0,0,INDEX($L:$L,O81))+IF(B81="Køb",F81,IF(B81="Salg",-F81,0)))</f>
        <v/>
      </c>
      <c r="M81" s="32" t="str">
        <f aca="false">IF(D81="","",IF(B81="Køb",IF(IF(O81=0,0,INDEX($L:$L,O81))+F81=0,0,(IF(O81=0,0,INDEX($L:$L,O81))*IF(O81=0,0,INDEX($M:$M,O81))+F81*G81*I81+J81)/(IF(O81=0,0,INDEX($L:$L,O81))+F81)),IF(O81=0,0,INDEX($M:$M,O81))))</f>
        <v/>
      </c>
      <c r="N81" s="32" t="str">
        <f aca="false">IF(OR(D81="",B81&lt;&gt;"Salg"),"",F81*G81*I81-J81-F81*IF(O81=0,0,INDEX($M:$M,O81)))</f>
        <v/>
      </c>
      <c r="O81" s="34" t="str">
        <f aca="false">IF(D81="","",SUMPRODUCT(MAX(($D$4:D80=D81)*ROW($D$4:D80))))</f>
        <v/>
      </c>
    </row>
    <row r="82" customFormat="false" ht="15" hidden="false" customHeight="false" outlineLevel="0" collapsed="false">
      <c r="A82" s="35"/>
      <c r="B82" s="36"/>
      <c r="C82" s="36"/>
      <c r="D82" s="36"/>
      <c r="E82" s="36"/>
      <c r="F82" s="37"/>
      <c r="G82" s="38"/>
      <c r="H82" s="36"/>
      <c r="I82" s="39"/>
      <c r="J82" s="38"/>
      <c r="K82" s="32" t="str">
        <f aca="false">IF(D82="","",IF(B82="Køb",-(F82*G82*I82+J82),F82*G82*I82-J82))</f>
        <v/>
      </c>
      <c r="L82" s="33" t="str">
        <f aca="false">IF(D82="","",IF(O82=0,0,INDEX($L:$L,O82))+IF(B82="Køb",F82,IF(B82="Salg",-F82,0)))</f>
        <v/>
      </c>
      <c r="M82" s="32" t="str">
        <f aca="false">IF(D82="","",IF(B82="Køb",IF(IF(O82=0,0,INDEX($L:$L,O82))+F82=0,0,(IF(O82=0,0,INDEX($L:$L,O82))*IF(O82=0,0,INDEX($M:$M,O82))+F82*G82*I82+J82)/(IF(O82=0,0,INDEX($L:$L,O82))+F82)),IF(O82=0,0,INDEX($M:$M,O82))))</f>
        <v/>
      </c>
      <c r="N82" s="32" t="str">
        <f aca="false">IF(OR(D82="",B82&lt;&gt;"Salg"),"",F82*G82*I82-J82-F82*IF(O82=0,0,INDEX($M:$M,O82)))</f>
        <v/>
      </c>
      <c r="O82" s="34" t="str">
        <f aca="false">IF(D82="","",SUMPRODUCT(MAX(($D$4:D81=D82)*ROW($D$4:D81))))</f>
        <v/>
      </c>
    </row>
    <row r="83" customFormat="false" ht="15" hidden="false" customHeight="false" outlineLevel="0" collapsed="false">
      <c r="A83" s="35"/>
      <c r="B83" s="36"/>
      <c r="C83" s="36"/>
      <c r="D83" s="36"/>
      <c r="E83" s="36"/>
      <c r="F83" s="37"/>
      <c r="G83" s="38"/>
      <c r="H83" s="36"/>
      <c r="I83" s="39"/>
      <c r="J83" s="38"/>
      <c r="K83" s="32" t="str">
        <f aca="false">IF(D83="","",IF(B83="Køb",-(F83*G83*I83+J83),F83*G83*I83-J83))</f>
        <v/>
      </c>
      <c r="L83" s="33" t="str">
        <f aca="false">IF(D83="","",IF(O83=0,0,INDEX($L:$L,O83))+IF(B83="Køb",F83,IF(B83="Salg",-F83,0)))</f>
        <v/>
      </c>
      <c r="M83" s="32" t="str">
        <f aca="false">IF(D83="","",IF(B83="Køb",IF(IF(O83=0,0,INDEX($L:$L,O83))+F83=0,0,(IF(O83=0,0,INDEX($L:$L,O83))*IF(O83=0,0,INDEX($M:$M,O83))+F83*G83*I83+J83)/(IF(O83=0,0,INDEX($L:$L,O83))+F83)),IF(O83=0,0,INDEX($M:$M,O83))))</f>
        <v/>
      </c>
      <c r="N83" s="32" t="str">
        <f aca="false">IF(OR(D83="",B83&lt;&gt;"Salg"),"",F83*G83*I83-J83-F83*IF(O83=0,0,INDEX($M:$M,O83)))</f>
        <v/>
      </c>
      <c r="O83" s="34" t="str">
        <f aca="false">IF(D83="","",SUMPRODUCT(MAX(($D$4:D82=D83)*ROW($D$4:D82))))</f>
        <v/>
      </c>
    </row>
    <row r="84" customFormat="false" ht="15" hidden="false" customHeight="false" outlineLevel="0" collapsed="false">
      <c r="A84" s="35"/>
      <c r="B84" s="36"/>
      <c r="C84" s="36"/>
      <c r="D84" s="36"/>
      <c r="E84" s="36"/>
      <c r="F84" s="37"/>
      <c r="G84" s="38"/>
      <c r="H84" s="36"/>
      <c r="I84" s="39"/>
      <c r="J84" s="38"/>
      <c r="K84" s="32" t="str">
        <f aca="false">IF(D84="","",IF(B84="Køb",-(F84*G84*I84+J84),F84*G84*I84-J84))</f>
        <v/>
      </c>
      <c r="L84" s="33" t="str">
        <f aca="false">IF(D84="","",IF(O84=0,0,INDEX($L:$L,O84))+IF(B84="Køb",F84,IF(B84="Salg",-F84,0)))</f>
        <v/>
      </c>
      <c r="M84" s="32" t="str">
        <f aca="false">IF(D84="","",IF(B84="Køb",IF(IF(O84=0,0,INDEX($L:$L,O84))+F84=0,0,(IF(O84=0,0,INDEX($L:$L,O84))*IF(O84=0,0,INDEX($M:$M,O84))+F84*G84*I84+J84)/(IF(O84=0,0,INDEX($L:$L,O84))+F84)),IF(O84=0,0,INDEX($M:$M,O84))))</f>
        <v/>
      </c>
      <c r="N84" s="32" t="str">
        <f aca="false">IF(OR(D84="",B84&lt;&gt;"Salg"),"",F84*G84*I84-J84-F84*IF(O84=0,0,INDEX($M:$M,O84)))</f>
        <v/>
      </c>
      <c r="O84" s="34" t="str">
        <f aca="false">IF(D84="","",SUMPRODUCT(MAX(($D$4:D83=D84)*ROW($D$4:D83))))</f>
        <v/>
      </c>
    </row>
    <row r="85" customFormat="false" ht="15" hidden="false" customHeight="false" outlineLevel="0" collapsed="false">
      <c r="A85" s="35"/>
      <c r="B85" s="36"/>
      <c r="C85" s="36"/>
      <c r="D85" s="36"/>
      <c r="E85" s="36"/>
      <c r="F85" s="37"/>
      <c r="G85" s="38"/>
      <c r="H85" s="36"/>
      <c r="I85" s="39"/>
      <c r="J85" s="38"/>
      <c r="K85" s="32" t="str">
        <f aca="false">IF(D85="","",IF(B85="Køb",-(F85*G85*I85+J85),F85*G85*I85-J85))</f>
        <v/>
      </c>
      <c r="L85" s="33" t="str">
        <f aca="false">IF(D85="","",IF(O85=0,0,INDEX($L:$L,O85))+IF(B85="Køb",F85,IF(B85="Salg",-F85,0)))</f>
        <v/>
      </c>
      <c r="M85" s="32" t="str">
        <f aca="false">IF(D85="","",IF(B85="Køb",IF(IF(O85=0,0,INDEX($L:$L,O85))+F85=0,0,(IF(O85=0,0,INDEX($L:$L,O85))*IF(O85=0,0,INDEX($M:$M,O85))+F85*G85*I85+J85)/(IF(O85=0,0,INDEX($L:$L,O85))+F85)),IF(O85=0,0,INDEX($M:$M,O85))))</f>
        <v/>
      </c>
      <c r="N85" s="32" t="str">
        <f aca="false">IF(OR(D85="",B85&lt;&gt;"Salg"),"",F85*G85*I85-J85-F85*IF(O85=0,0,INDEX($M:$M,O85)))</f>
        <v/>
      </c>
      <c r="O85" s="34" t="str">
        <f aca="false">IF(D85="","",SUMPRODUCT(MAX(($D$4:D84=D85)*ROW($D$4:D84))))</f>
        <v/>
      </c>
    </row>
    <row r="86" customFormat="false" ht="15" hidden="false" customHeight="false" outlineLevel="0" collapsed="false">
      <c r="A86" s="35"/>
      <c r="B86" s="36"/>
      <c r="C86" s="36"/>
      <c r="D86" s="36"/>
      <c r="E86" s="36"/>
      <c r="F86" s="37"/>
      <c r="G86" s="38"/>
      <c r="H86" s="36"/>
      <c r="I86" s="39"/>
      <c r="J86" s="38"/>
      <c r="K86" s="32" t="str">
        <f aca="false">IF(D86="","",IF(B86="Køb",-(F86*G86*I86+J86),F86*G86*I86-J86))</f>
        <v/>
      </c>
      <c r="L86" s="33" t="str">
        <f aca="false">IF(D86="","",IF(O86=0,0,INDEX($L:$L,O86))+IF(B86="Køb",F86,IF(B86="Salg",-F86,0)))</f>
        <v/>
      </c>
      <c r="M86" s="32" t="str">
        <f aca="false">IF(D86="","",IF(B86="Køb",IF(IF(O86=0,0,INDEX($L:$L,O86))+F86=0,0,(IF(O86=0,0,INDEX($L:$L,O86))*IF(O86=0,0,INDEX($M:$M,O86))+F86*G86*I86+J86)/(IF(O86=0,0,INDEX($L:$L,O86))+F86)),IF(O86=0,0,INDEX($M:$M,O86))))</f>
        <v/>
      </c>
      <c r="N86" s="32" t="str">
        <f aca="false">IF(OR(D86="",B86&lt;&gt;"Salg"),"",F86*G86*I86-J86-F86*IF(O86=0,0,INDEX($M:$M,O86)))</f>
        <v/>
      </c>
      <c r="O86" s="34" t="str">
        <f aca="false">IF(D86="","",SUMPRODUCT(MAX(($D$4:D85=D86)*ROW($D$4:D85))))</f>
        <v/>
      </c>
    </row>
    <row r="87" customFormat="false" ht="15" hidden="false" customHeight="false" outlineLevel="0" collapsed="false">
      <c r="A87" s="35"/>
      <c r="B87" s="36"/>
      <c r="C87" s="36"/>
      <c r="D87" s="36"/>
      <c r="E87" s="36"/>
      <c r="F87" s="37"/>
      <c r="G87" s="38"/>
      <c r="H87" s="36"/>
      <c r="I87" s="39"/>
      <c r="J87" s="38"/>
      <c r="K87" s="32" t="str">
        <f aca="false">IF(D87="","",IF(B87="Køb",-(F87*G87*I87+J87),F87*G87*I87-J87))</f>
        <v/>
      </c>
      <c r="L87" s="33" t="str">
        <f aca="false">IF(D87="","",IF(O87=0,0,INDEX($L:$L,O87))+IF(B87="Køb",F87,IF(B87="Salg",-F87,0)))</f>
        <v/>
      </c>
      <c r="M87" s="32" t="str">
        <f aca="false">IF(D87="","",IF(B87="Køb",IF(IF(O87=0,0,INDEX($L:$L,O87))+F87=0,0,(IF(O87=0,0,INDEX($L:$L,O87))*IF(O87=0,0,INDEX($M:$M,O87))+F87*G87*I87+J87)/(IF(O87=0,0,INDEX($L:$L,O87))+F87)),IF(O87=0,0,INDEX($M:$M,O87))))</f>
        <v/>
      </c>
      <c r="N87" s="32" t="str">
        <f aca="false">IF(OR(D87="",B87&lt;&gt;"Salg"),"",F87*G87*I87-J87-F87*IF(O87=0,0,INDEX($M:$M,O87)))</f>
        <v/>
      </c>
      <c r="O87" s="34" t="str">
        <f aca="false">IF(D87="","",SUMPRODUCT(MAX(($D$4:D86=D87)*ROW($D$4:D86))))</f>
        <v/>
      </c>
    </row>
    <row r="88" customFormat="false" ht="15" hidden="false" customHeight="false" outlineLevel="0" collapsed="false">
      <c r="A88" s="35"/>
      <c r="B88" s="36"/>
      <c r="C88" s="36"/>
      <c r="D88" s="36"/>
      <c r="E88" s="36"/>
      <c r="F88" s="37"/>
      <c r="G88" s="38"/>
      <c r="H88" s="36"/>
      <c r="I88" s="39"/>
      <c r="J88" s="38"/>
      <c r="K88" s="32" t="str">
        <f aca="false">IF(D88="","",IF(B88="Køb",-(F88*G88*I88+J88),F88*G88*I88-J88))</f>
        <v/>
      </c>
      <c r="L88" s="33" t="str">
        <f aca="false">IF(D88="","",IF(O88=0,0,INDEX($L:$L,O88))+IF(B88="Køb",F88,IF(B88="Salg",-F88,0)))</f>
        <v/>
      </c>
      <c r="M88" s="32" t="str">
        <f aca="false">IF(D88="","",IF(B88="Køb",IF(IF(O88=0,0,INDEX($L:$L,O88))+F88=0,0,(IF(O88=0,0,INDEX($L:$L,O88))*IF(O88=0,0,INDEX($M:$M,O88))+F88*G88*I88+J88)/(IF(O88=0,0,INDEX($L:$L,O88))+F88)),IF(O88=0,0,INDEX($M:$M,O88))))</f>
        <v/>
      </c>
      <c r="N88" s="32" t="str">
        <f aca="false">IF(OR(D88="",B88&lt;&gt;"Salg"),"",F88*G88*I88-J88-F88*IF(O88=0,0,INDEX($M:$M,O88)))</f>
        <v/>
      </c>
      <c r="O88" s="34" t="str">
        <f aca="false">IF(D88="","",SUMPRODUCT(MAX(($D$4:D87=D88)*ROW($D$4:D87))))</f>
        <v/>
      </c>
    </row>
    <row r="89" customFormat="false" ht="15" hidden="false" customHeight="false" outlineLevel="0" collapsed="false">
      <c r="A89" s="35"/>
      <c r="B89" s="36"/>
      <c r="C89" s="36"/>
      <c r="D89" s="36"/>
      <c r="E89" s="36"/>
      <c r="F89" s="37"/>
      <c r="G89" s="38"/>
      <c r="H89" s="36"/>
      <c r="I89" s="39"/>
      <c r="J89" s="38"/>
      <c r="K89" s="32" t="str">
        <f aca="false">IF(D89="","",IF(B89="Køb",-(F89*G89*I89+J89),F89*G89*I89-J89))</f>
        <v/>
      </c>
      <c r="L89" s="33" t="str">
        <f aca="false">IF(D89="","",IF(O89=0,0,INDEX($L:$L,O89))+IF(B89="Køb",F89,IF(B89="Salg",-F89,0)))</f>
        <v/>
      </c>
      <c r="M89" s="32" t="str">
        <f aca="false">IF(D89="","",IF(B89="Køb",IF(IF(O89=0,0,INDEX($L:$L,O89))+F89=0,0,(IF(O89=0,0,INDEX($L:$L,O89))*IF(O89=0,0,INDEX($M:$M,O89))+F89*G89*I89+J89)/(IF(O89=0,0,INDEX($L:$L,O89))+F89)),IF(O89=0,0,INDEX($M:$M,O89))))</f>
        <v/>
      </c>
      <c r="N89" s="32" t="str">
        <f aca="false">IF(OR(D89="",B89&lt;&gt;"Salg"),"",F89*G89*I89-J89-F89*IF(O89=0,0,INDEX($M:$M,O89)))</f>
        <v/>
      </c>
      <c r="O89" s="34" t="str">
        <f aca="false">IF(D89="","",SUMPRODUCT(MAX(($D$4:D88=D89)*ROW($D$4:D88))))</f>
        <v/>
      </c>
    </row>
    <row r="90" customFormat="false" ht="15" hidden="false" customHeight="false" outlineLevel="0" collapsed="false">
      <c r="A90" s="35"/>
      <c r="B90" s="36"/>
      <c r="C90" s="36"/>
      <c r="D90" s="36"/>
      <c r="E90" s="36"/>
      <c r="F90" s="37"/>
      <c r="G90" s="38"/>
      <c r="H90" s="36"/>
      <c r="I90" s="39"/>
      <c r="J90" s="38"/>
      <c r="K90" s="32" t="str">
        <f aca="false">IF(D90="","",IF(B90="Køb",-(F90*G90*I90+J90),F90*G90*I90-J90))</f>
        <v/>
      </c>
      <c r="L90" s="33" t="str">
        <f aca="false">IF(D90="","",IF(O90=0,0,INDEX($L:$L,O90))+IF(B90="Køb",F90,IF(B90="Salg",-F90,0)))</f>
        <v/>
      </c>
      <c r="M90" s="32" t="str">
        <f aca="false">IF(D90="","",IF(B90="Køb",IF(IF(O90=0,0,INDEX($L:$L,O90))+F90=0,0,(IF(O90=0,0,INDEX($L:$L,O90))*IF(O90=0,0,INDEX($M:$M,O90))+F90*G90*I90+J90)/(IF(O90=0,0,INDEX($L:$L,O90))+F90)),IF(O90=0,0,INDEX($M:$M,O90))))</f>
        <v/>
      </c>
      <c r="N90" s="32" t="str">
        <f aca="false">IF(OR(D90="",B90&lt;&gt;"Salg"),"",F90*G90*I90-J90-F90*IF(O90=0,0,INDEX($M:$M,O90)))</f>
        <v/>
      </c>
      <c r="O90" s="34" t="str">
        <f aca="false">IF(D90="","",SUMPRODUCT(MAX(($D$4:D89=D90)*ROW($D$4:D89))))</f>
        <v/>
      </c>
    </row>
    <row r="91" customFormat="false" ht="15" hidden="false" customHeight="false" outlineLevel="0" collapsed="false">
      <c r="A91" s="35"/>
      <c r="B91" s="36"/>
      <c r="C91" s="36"/>
      <c r="D91" s="36"/>
      <c r="E91" s="36"/>
      <c r="F91" s="37"/>
      <c r="G91" s="38"/>
      <c r="H91" s="36"/>
      <c r="I91" s="39"/>
      <c r="J91" s="38"/>
      <c r="K91" s="32" t="str">
        <f aca="false">IF(D91="","",IF(B91="Køb",-(F91*G91*I91+J91),F91*G91*I91-J91))</f>
        <v/>
      </c>
      <c r="L91" s="33" t="str">
        <f aca="false">IF(D91="","",IF(O91=0,0,INDEX($L:$L,O91))+IF(B91="Køb",F91,IF(B91="Salg",-F91,0)))</f>
        <v/>
      </c>
      <c r="M91" s="32" t="str">
        <f aca="false">IF(D91="","",IF(B91="Køb",IF(IF(O91=0,0,INDEX($L:$L,O91))+F91=0,0,(IF(O91=0,0,INDEX($L:$L,O91))*IF(O91=0,0,INDEX($M:$M,O91))+F91*G91*I91+J91)/(IF(O91=0,0,INDEX($L:$L,O91))+F91)),IF(O91=0,0,INDEX($M:$M,O91))))</f>
        <v/>
      </c>
      <c r="N91" s="32" t="str">
        <f aca="false">IF(OR(D91="",B91&lt;&gt;"Salg"),"",F91*G91*I91-J91-F91*IF(O91=0,0,INDEX($M:$M,O91)))</f>
        <v/>
      </c>
      <c r="O91" s="34" t="str">
        <f aca="false">IF(D91="","",SUMPRODUCT(MAX(($D$4:D90=D91)*ROW($D$4:D90))))</f>
        <v/>
      </c>
    </row>
    <row r="92" customFormat="false" ht="15" hidden="false" customHeight="false" outlineLevel="0" collapsed="false">
      <c r="A92" s="35"/>
      <c r="B92" s="36"/>
      <c r="C92" s="36"/>
      <c r="D92" s="36"/>
      <c r="E92" s="36"/>
      <c r="F92" s="37"/>
      <c r="G92" s="38"/>
      <c r="H92" s="36"/>
      <c r="I92" s="39"/>
      <c r="J92" s="38"/>
      <c r="K92" s="32" t="str">
        <f aca="false">IF(D92="","",IF(B92="Køb",-(F92*G92*I92+J92),F92*G92*I92-J92))</f>
        <v/>
      </c>
      <c r="L92" s="33" t="str">
        <f aca="false">IF(D92="","",IF(O92=0,0,INDEX($L:$L,O92))+IF(B92="Køb",F92,IF(B92="Salg",-F92,0)))</f>
        <v/>
      </c>
      <c r="M92" s="32" t="str">
        <f aca="false">IF(D92="","",IF(B92="Køb",IF(IF(O92=0,0,INDEX($L:$L,O92))+F92=0,0,(IF(O92=0,0,INDEX($L:$L,O92))*IF(O92=0,0,INDEX($M:$M,O92))+F92*G92*I92+J92)/(IF(O92=0,0,INDEX($L:$L,O92))+F92)),IF(O92=0,0,INDEX($M:$M,O92))))</f>
        <v/>
      </c>
      <c r="N92" s="32" t="str">
        <f aca="false">IF(OR(D92="",B92&lt;&gt;"Salg"),"",F92*G92*I92-J92-F92*IF(O92=0,0,INDEX($M:$M,O92)))</f>
        <v/>
      </c>
      <c r="O92" s="34" t="str">
        <f aca="false">IF(D92="","",SUMPRODUCT(MAX(($D$4:D91=D92)*ROW($D$4:D91))))</f>
        <v/>
      </c>
    </row>
    <row r="93" customFormat="false" ht="15" hidden="false" customHeight="false" outlineLevel="0" collapsed="false">
      <c r="A93" s="35"/>
      <c r="B93" s="36"/>
      <c r="C93" s="36"/>
      <c r="D93" s="36"/>
      <c r="E93" s="36"/>
      <c r="F93" s="37"/>
      <c r="G93" s="38"/>
      <c r="H93" s="36"/>
      <c r="I93" s="39"/>
      <c r="J93" s="38"/>
      <c r="K93" s="32" t="str">
        <f aca="false">IF(D93="","",IF(B93="Køb",-(F93*G93*I93+J93),F93*G93*I93-J93))</f>
        <v/>
      </c>
      <c r="L93" s="33" t="str">
        <f aca="false">IF(D93="","",IF(O93=0,0,INDEX($L:$L,O93))+IF(B93="Køb",F93,IF(B93="Salg",-F93,0)))</f>
        <v/>
      </c>
      <c r="M93" s="32" t="str">
        <f aca="false">IF(D93="","",IF(B93="Køb",IF(IF(O93=0,0,INDEX($L:$L,O93))+F93=0,0,(IF(O93=0,0,INDEX($L:$L,O93))*IF(O93=0,0,INDEX($M:$M,O93))+F93*G93*I93+J93)/(IF(O93=0,0,INDEX($L:$L,O93))+F93)),IF(O93=0,0,INDEX($M:$M,O93))))</f>
        <v/>
      </c>
      <c r="N93" s="32" t="str">
        <f aca="false">IF(OR(D93="",B93&lt;&gt;"Salg"),"",F93*G93*I93-J93-F93*IF(O93=0,0,INDEX($M:$M,O93)))</f>
        <v/>
      </c>
      <c r="O93" s="34" t="str">
        <f aca="false">IF(D93="","",SUMPRODUCT(MAX(($D$4:D92=D93)*ROW($D$4:D92))))</f>
        <v/>
      </c>
    </row>
    <row r="94" customFormat="false" ht="15" hidden="false" customHeight="false" outlineLevel="0" collapsed="false">
      <c r="A94" s="35"/>
      <c r="B94" s="36"/>
      <c r="C94" s="36"/>
      <c r="D94" s="36"/>
      <c r="E94" s="36"/>
      <c r="F94" s="37"/>
      <c r="G94" s="38"/>
      <c r="H94" s="36"/>
      <c r="I94" s="39"/>
      <c r="J94" s="38"/>
      <c r="K94" s="32" t="str">
        <f aca="false">IF(D94="","",IF(B94="Køb",-(F94*G94*I94+J94),F94*G94*I94-J94))</f>
        <v/>
      </c>
      <c r="L94" s="33" t="str">
        <f aca="false">IF(D94="","",IF(O94=0,0,INDEX($L:$L,O94))+IF(B94="Køb",F94,IF(B94="Salg",-F94,0)))</f>
        <v/>
      </c>
      <c r="M94" s="32" t="str">
        <f aca="false">IF(D94="","",IF(B94="Køb",IF(IF(O94=0,0,INDEX($L:$L,O94))+F94=0,0,(IF(O94=0,0,INDEX($L:$L,O94))*IF(O94=0,0,INDEX($M:$M,O94))+F94*G94*I94+J94)/(IF(O94=0,0,INDEX($L:$L,O94))+F94)),IF(O94=0,0,INDEX($M:$M,O94))))</f>
        <v/>
      </c>
      <c r="N94" s="32" t="str">
        <f aca="false">IF(OR(D94="",B94&lt;&gt;"Salg"),"",F94*G94*I94-J94-F94*IF(O94=0,0,INDEX($M:$M,O94)))</f>
        <v/>
      </c>
      <c r="O94" s="34" t="str">
        <f aca="false">IF(D94="","",SUMPRODUCT(MAX(($D$4:D93=D94)*ROW($D$4:D93))))</f>
        <v/>
      </c>
    </row>
    <row r="95" customFormat="false" ht="15" hidden="false" customHeight="false" outlineLevel="0" collapsed="false">
      <c r="A95" s="35"/>
      <c r="B95" s="36"/>
      <c r="C95" s="36"/>
      <c r="D95" s="36"/>
      <c r="E95" s="36"/>
      <c r="F95" s="37"/>
      <c r="G95" s="38"/>
      <c r="H95" s="36"/>
      <c r="I95" s="39"/>
      <c r="J95" s="38"/>
      <c r="K95" s="32" t="str">
        <f aca="false">IF(D95="","",IF(B95="Køb",-(F95*G95*I95+J95),F95*G95*I95-J95))</f>
        <v/>
      </c>
      <c r="L95" s="33" t="str">
        <f aca="false">IF(D95="","",IF(O95=0,0,INDEX($L:$L,O95))+IF(B95="Køb",F95,IF(B95="Salg",-F95,0)))</f>
        <v/>
      </c>
      <c r="M95" s="32" t="str">
        <f aca="false">IF(D95="","",IF(B95="Køb",IF(IF(O95=0,0,INDEX($L:$L,O95))+F95=0,0,(IF(O95=0,0,INDEX($L:$L,O95))*IF(O95=0,0,INDEX($M:$M,O95))+F95*G95*I95+J95)/(IF(O95=0,0,INDEX($L:$L,O95))+F95)),IF(O95=0,0,INDEX($M:$M,O95))))</f>
        <v/>
      </c>
      <c r="N95" s="32" t="str">
        <f aca="false">IF(OR(D95="",B95&lt;&gt;"Salg"),"",F95*G95*I95-J95-F95*IF(O95=0,0,INDEX($M:$M,O95)))</f>
        <v/>
      </c>
      <c r="O95" s="34" t="str">
        <f aca="false">IF(D95="","",SUMPRODUCT(MAX(($D$4:D94=D95)*ROW($D$4:D94))))</f>
        <v/>
      </c>
    </row>
    <row r="96" customFormat="false" ht="15" hidden="false" customHeight="false" outlineLevel="0" collapsed="false">
      <c r="A96" s="35"/>
      <c r="B96" s="36"/>
      <c r="C96" s="36"/>
      <c r="D96" s="36"/>
      <c r="E96" s="36"/>
      <c r="F96" s="37"/>
      <c r="G96" s="38"/>
      <c r="H96" s="36"/>
      <c r="I96" s="39"/>
      <c r="J96" s="38"/>
      <c r="K96" s="32" t="str">
        <f aca="false">IF(D96="","",IF(B96="Køb",-(F96*G96*I96+J96),F96*G96*I96-J96))</f>
        <v/>
      </c>
      <c r="L96" s="33" t="str">
        <f aca="false">IF(D96="","",IF(O96=0,0,INDEX($L:$L,O96))+IF(B96="Køb",F96,IF(B96="Salg",-F96,0)))</f>
        <v/>
      </c>
      <c r="M96" s="32" t="str">
        <f aca="false">IF(D96="","",IF(B96="Køb",IF(IF(O96=0,0,INDEX($L:$L,O96))+F96=0,0,(IF(O96=0,0,INDEX($L:$L,O96))*IF(O96=0,0,INDEX($M:$M,O96))+F96*G96*I96+J96)/(IF(O96=0,0,INDEX($L:$L,O96))+F96)),IF(O96=0,0,INDEX($M:$M,O96))))</f>
        <v/>
      </c>
      <c r="N96" s="32" t="str">
        <f aca="false">IF(OR(D96="",B96&lt;&gt;"Salg"),"",F96*G96*I96-J96-F96*IF(O96=0,0,INDEX($M:$M,O96)))</f>
        <v/>
      </c>
      <c r="O96" s="34" t="str">
        <f aca="false">IF(D96="","",SUMPRODUCT(MAX(($D$4:D95=D96)*ROW($D$4:D95))))</f>
        <v/>
      </c>
    </row>
    <row r="97" customFormat="false" ht="15" hidden="false" customHeight="false" outlineLevel="0" collapsed="false">
      <c r="A97" s="35"/>
      <c r="B97" s="36"/>
      <c r="C97" s="36"/>
      <c r="D97" s="36"/>
      <c r="E97" s="36"/>
      <c r="F97" s="37"/>
      <c r="G97" s="38"/>
      <c r="H97" s="36"/>
      <c r="I97" s="39"/>
      <c r="J97" s="38"/>
      <c r="K97" s="32" t="str">
        <f aca="false">IF(D97="","",IF(B97="Køb",-(F97*G97*I97+J97),F97*G97*I97-J97))</f>
        <v/>
      </c>
      <c r="L97" s="33" t="str">
        <f aca="false">IF(D97="","",IF(O97=0,0,INDEX($L:$L,O97))+IF(B97="Køb",F97,IF(B97="Salg",-F97,0)))</f>
        <v/>
      </c>
      <c r="M97" s="32" t="str">
        <f aca="false">IF(D97="","",IF(B97="Køb",IF(IF(O97=0,0,INDEX($L:$L,O97))+F97=0,0,(IF(O97=0,0,INDEX($L:$L,O97))*IF(O97=0,0,INDEX($M:$M,O97))+F97*G97*I97+J97)/(IF(O97=0,0,INDEX($L:$L,O97))+F97)),IF(O97=0,0,INDEX($M:$M,O97))))</f>
        <v/>
      </c>
      <c r="N97" s="32" t="str">
        <f aca="false">IF(OR(D97="",B97&lt;&gt;"Salg"),"",F97*G97*I97-J97-F97*IF(O97=0,0,INDEX($M:$M,O97)))</f>
        <v/>
      </c>
      <c r="O97" s="34" t="str">
        <f aca="false">IF(D97="","",SUMPRODUCT(MAX(($D$4:D96=D97)*ROW($D$4:D96))))</f>
        <v/>
      </c>
    </row>
    <row r="98" customFormat="false" ht="15" hidden="false" customHeight="false" outlineLevel="0" collapsed="false">
      <c r="A98" s="35"/>
      <c r="B98" s="36"/>
      <c r="C98" s="36"/>
      <c r="D98" s="36"/>
      <c r="E98" s="36"/>
      <c r="F98" s="37"/>
      <c r="G98" s="38"/>
      <c r="H98" s="36"/>
      <c r="I98" s="39"/>
      <c r="J98" s="38"/>
      <c r="K98" s="32" t="str">
        <f aca="false">IF(D98="","",IF(B98="Køb",-(F98*G98*I98+J98),F98*G98*I98-J98))</f>
        <v/>
      </c>
      <c r="L98" s="33" t="str">
        <f aca="false">IF(D98="","",IF(O98=0,0,INDEX($L:$L,O98))+IF(B98="Køb",F98,IF(B98="Salg",-F98,0)))</f>
        <v/>
      </c>
      <c r="M98" s="32" t="str">
        <f aca="false">IF(D98="","",IF(B98="Køb",IF(IF(O98=0,0,INDEX($L:$L,O98))+F98=0,0,(IF(O98=0,0,INDEX($L:$L,O98))*IF(O98=0,0,INDEX($M:$M,O98))+F98*G98*I98+J98)/(IF(O98=0,0,INDEX($L:$L,O98))+F98)),IF(O98=0,0,INDEX($M:$M,O98))))</f>
        <v/>
      </c>
      <c r="N98" s="32" t="str">
        <f aca="false">IF(OR(D98="",B98&lt;&gt;"Salg"),"",F98*G98*I98-J98-F98*IF(O98=0,0,INDEX($M:$M,O98)))</f>
        <v/>
      </c>
      <c r="O98" s="34" t="str">
        <f aca="false">IF(D98="","",SUMPRODUCT(MAX(($D$4:D97=D98)*ROW($D$4:D97))))</f>
        <v/>
      </c>
    </row>
    <row r="99" customFormat="false" ht="15" hidden="false" customHeight="false" outlineLevel="0" collapsed="false">
      <c r="A99" s="35"/>
      <c r="B99" s="36"/>
      <c r="C99" s="36"/>
      <c r="D99" s="36"/>
      <c r="E99" s="36"/>
      <c r="F99" s="37"/>
      <c r="G99" s="38"/>
      <c r="H99" s="36"/>
      <c r="I99" s="39"/>
      <c r="J99" s="38"/>
      <c r="K99" s="32" t="str">
        <f aca="false">IF(D99="","",IF(B99="Køb",-(F99*G99*I99+J99),F99*G99*I99-J99))</f>
        <v/>
      </c>
      <c r="L99" s="33" t="str">
        <f aca="false">IF(D99="","",IF(O99=0,0,INDEX($L:$L,O99))+IF(B99="Køb",F99,IF(B99="Salg",-F99,0)))</f>
        <v/>
      </c>
      <c r="M99" s="32" t="str">
        <f aca="false">IF(D99="","",IF(B99="Køb",IF(IF(O99=0,0,INDEX($L:$L,O99))+F99=0,0,(IF(O99=0,0,INDEX($L:$L,O99))*IF(O99=0,0,INDEX($M:$M,O99))+F99*G99*I99+J99)/(IF(O99=0,0,INDEX($L:$L,O99))+F99)),IF(O99=0,0,INDEX($M:$M,O99))))</f>
        <v/>
      </c>
      <c r="N99" s="32" t="str">
        <f aca="false">IF(OR(D99="",B99&lt;&gt;"Salg"),"",F99*G99*I99-J99-F99*IF(O99=0,0,INDEX($M:$M,O99)))</f>
        <v/>
      </c>
      <c r="O99" s="34" t="str">
        <f aca="false">IF(D99="","",SUMPRODUCT(MAX(($D$4:D98=D99)*ROW($D$4:D98))))</f>
        <v/>
      </c>
    </row>
    <row r="100" customFormat="false" ht="15" hidden="false" customHeight="false" outlineLevel="0" collapsed="false">
      <c r="A100" s="35"/>
      <c r="B100" s="36"/>
      <c r="C100" s="36"/>
      <c r="D100" s="36"/>
      <c r="E100" s="36"/>
      <c r="F100" s="37"/>
      <c r="G100" s="38"/>
      <c r="H100" s="36"/>
      <c r="I100" s="39"/>
      <c r="J100" s="38"/>
      <c r="K100" s="32" t="str">
        <f aca="false">IF(D100="","",IF(B100="Køb",-(F100*G100*I100+J100),F100*G100*I100-J100))</f>
        <v/>
      </c>
      <c r="L100" s="33" t="str">
        <f aca="false">IF(D100="","",IF(O100=0,0,INDEX($L:$L,O100))+IF(B100="Køb",F100,IF(B100="Salg",-F100,0)))</f>
        <v/>
      </c>
      <c r="M100" s="32" t="str">
        <f aca="false">IF(D100="","",IF(B100="Køb",IF(IF(O100=0,0,INDEX($L:$L,O100))+F100=0,0,(IF(O100=0,0,INDEX($L:$L,O100))*IF(O100=0,0,INDEX($M:$M,O100))+F100*G100*I100+J100)/(IF(O100=0,0,INDEX($L:$L,O100))+F100)),IF(O100=0,0,INDEX($M:$M,O100))))</f>
        <v/>
      </c>
      <c r="N100" s="32" t="str">
        <f aca="false">IF(OR(D100="",B100&lt;&gt;"Salg"),"",F100*G100*I100-J100-F100*IF(O100=0,0,INDEX($M:$M,O100)))</f>
        <v/>
      </c>
      <c r="O100" s="34" t="str">
        <f aca="false">IF(D100="","",SUMPRODUCT(MAX(($D$4:D99=D100)*ROW($D$4:D99))))</f>
        <v/>
      </c>
    </row>
    <row r="101" customFormat="false" ht="15" hidden="false" customHeight="false" outlineLevel="0" collapsed="false">
      <c r="A101" s="35"/>
      <c r="B101" s="36"/>
      <c r="C101" s="36"/>
      <c r="D101" s="36"/>
      <c r="E101" s="36"/>
      <c r="F101" s="37"/>
      <c r="G101" s="38"/>
      <c r="H101" s="36"/>
      <c r="I101" s="39"/>
      <c r="J101" s="38"/>
      <c r="K101" s="32" t="str">
        <f aca="false">IF(D101="","",IF(B101="Køb",-(F101*G101*I101+J101),F101*G101*I101-J101))</f>
        <v/>
      </c>
      <c r="L101" s="33" t="str">
        <f aca="false">IF(D101="","",IF(O101=0,0,INDEX($L:$L,O101))+IF(B101="Køb",F101,IF(B101="Salg",-F101,0)))</f>
        <v/>
      </c>
      <c r="M101" s="32" t="str">
        <f aca="false">IF(D101="","",IF(B101="Køb",IF(IF(O101=0,0,INDEX($L:$L,O101))+F101=0,0,(IF(O101=0,0,INDEX($L:$L,O101))*IF(O101=0,0,INDEX($M:$M,O101))+F101*G101*I101+J101)/(IF(O101=0,0,INDEX($L:$L,O101))+F101)),IF(O101=0,0,INDEX($M:$M,O101))))</f>
        <v/>
      </c>
      <c r="N101" s="32" t="str">
        <f aca="false">IF(OR(D101="",B101&lt;&gt;"Salg"),"",F101*G101*I101-J101-F101*IF(O101=0,0,INDEX($M:$M,O101)))</f>
        <v/>
      </c>
      <c r="O101" s="34" t="str">
        <f aca="false">IF(D101="","",SUMPRODUCT(MAX(($D$4:D100=D101)*ROW($D$4:D100))))</f>
        <v/>
      </c>
    </row>
    <row r="102" customFormat="false" ht="15" hidden="false" customHeight="false" outlineLevel="0" collapsed="false">
      <c r="A102" s="35"/>
      <c r="B102" s="36"/>
      <c r="C102" s="36"/>
      <c r="D102" s="36"/>
      <c r="E102" s="36"/>
      <c r="F102" s="37"/>
      <c r="G102" s="38"/>
      <c r="H102" s="36"/>
      <c r="I102" s="39"/>
      <c r="J102" s="38"/>
      <c r="K102" s="32" t="str">
        <f aca="false">IF(D102="","",IF(B102="Køb",-(F102*G102*I102+J102),F102*G102*I102-J102))</f>
        <v/>
      </c>
      <c r="L102" s="33" t="str">
        <f aca="false">IF(D102="","",IF(O102=0,0,INDEX($L:$L,O102))+IF(B102="Køb",F102,IF(B102="Salg",-F102,0)))</f>
        <v/>
      </c>
      <c r="M102" s="32" t="str">
        <f aca="false">IF(D102="","",IF(B102="Køb",IF(IF(O102=0,0,INDEX($L:$L,O102))+F102=0,0,(IF(O102=0,0,INDEX($L:$L,O102))*IF(O102=0,0,INDEX($M:$M,O102))+F102*G102*I102+J102)/(IF(O102=0,0,INDEX($L:$L,O102))+F102)),IF(O102=0,0,INDEX($M:$M,O102))))</f>
        <v/>
      </c>
      <c r="N102" s="32" t="str">
        <f aca="false">IF(OR(D102="",B102&lt;&gt;"Salg"),"",F102*G102*I102-J102-F102*IF(O102=0,0,INDEX($M:$M,O102)))</f>
        <v/>
      </c>
      <c r="O102" s="34" t="str">
        <f aca="false">IF(D102="","",SUMPRODUCT(MAX(($D$4:D101=D102)*ROW($D$4:D101))))</f>
        <v/>
      </c>
    </row>
    <row r="103" customFormat="false" ht="15" hidden="false" customHeight="false" outlineLevel="0" collapsed="false">
      <c r="A103" s="35"/>
      <c r="B103" s="36"/>
      <c r="C103" s="36"/>
      <c r="D103" s="36"/>
      <c r="E103" s="36"/>
      <c r="F103" s="37"/>
      <c r="G103" s="38"/>
      <c r="H103" s="36"/>
      <c r="I103" s="39"/>
      <c r="J103" s="38"/>
      <c r="K103" s="32" t="str">
        <f aca="false">IF(D103="","",IF(B103="Køb",-(F103*G103*I103+J103),F103*G103*I103-J103))</f>
        <v/>
      </c>
      <c r="L103" s="33" t="str">
        <f aca="false">IF(D103="","",IF(O103=0,0,INDEX($L:$L,O103))+IF(B103="Køb",F103,IF(B103="Salg",-F103,0)))</f>
        <v/>
      </c>
      <c r="M103" s="32" t="str">
        <f aca="false">IF(D103="","",IF(B103="Køb",IF(IF(O103=0,0,INDEX($L:$L,O103))+F103=0,0,(IF(O103=0,0,INDEX($L:$L,O103))*IF(O103=0,0,INDEX($M:$M,O103))+F103*G103*I103+J103)/(IF(O103=0,0,INDEX($L:$L,O103))+F103)),IF(O103=0,0,INDEX($M:$M,O103))))</f>
        <v/>
      </c>
      <c r="N103" s="32" t="str">
        <f aca="false">IF(OR(D103="",B103&lt;&gt;"Salg"),"",F103*G103*I103-J103-F103*IF(O103=0,0,INDEX($M:$M,O103)))</f>
        <v/>
      </c>
      <c r="O103" s="34" t="str">
        <f aca="false">IF(D103="","",SUMPRODUCT(MAX(($D$4:D102=D103)*ROW($D$4:D102))))</f>
        <v/>
      </c>
    </row>
    <row r="104" customFormat="false" ht="15" hidden="false" customHeight="false" outlineLevel="0" collapsed="false">
      <c r="A104" s="35"/>
      <c r="B104" s="36"/>
      <c r="C104" s="36"/>
      <c r="D104" s="36"/>
      <c r="E104" s="36"/>
      <c r="F104" s="37"/>
      <c r="G104" s="38"/>
      <c r="H104" s="36"/>
      <c r="I104" s="39"/>
      <c r="J104" s="38"/>
      <c r="K104" s="32" t="str">
        <f aca="false">IF(D104="","",IF(B104="Køb",-(F104*G104*I104+J104),F104*G104*I104-J104))</f>
        <v/>
      </c>
      <c r="L104" s="33" t="str">
        <f aca="false">IF(D104="","",IF(O104=0,0,INDEX($L:$L,O104))+IF(B104="Køb",F104,IF(B104="Salg",-F104,0)))</f>
        <v/>
      </c>
      <c r="M104" s="32" t="str">
        <f aca="false">IF(D104="","",IF(B104="Køb",IF(IF(O104=0,0,INDEX($L:$L,O104))+F104=0,0,(IF(O104=0,0,INDEX($L:$L,O104))*IF(O104=0,0,INDEX($M:$M,O104))+F104*G104*I104+J104)/(IF(O104=0,0,INDEX($L:$L,O104))+F104)),IF(O104=0,0,INDEX($M:$M,O104))))</f>
        <v/>
      </c>
      <c r="N104" s="32" t="str">
        <f aca="false">IF(OR(D104="",B104&lt;&gt;"Salg"),"",F104*G104*I104-J104-F104*IF(O104=0,0,INDEX($M:$M,O104)))</f>
        <v/>
      </c>
      <c r="O104" s="34" t="str">
        <f aca="false">IF(D104="","",SUMPRODUCT(MAX(($D$4:D103=D104)*ROW($D$4:D103))))</f>
        <v/>
      </c>
    </row>
    <row r="105" customFormat="false" ht="15" hidden="false" customHeight="false" outlineLevel="0" collapsed="false">
      <c r="A105" s="35"/>
      <c r="B105" s="36"/>
      <c r="C105" s="36"/>
      <c r="D105" s="36"/>
      <c r="E105" s="36"/>
      <c r="F105" s="37"/>
      <c r="G105" s="38"/>
      <c r="H105" s="36"/>
      <c r="I105" s="39"/>
      <c r="J105" s="38"/>
      <c r="K105" s="32" t="str">
        <f aca="false">IF(D105="","",IF(B105="Køb",-(F105*G105*I105+J105),F105*G105*I105-J105))</f>
        <v/>
      </c>
      <c r="L105" s="33" t="str">
        <f aca="false">IF(D105="","",IF(O105=0,0,INDEX($L:$L,O105))+IF(B105="Køb",F105,IF(B105="Salg",-F105,0)))</f>
        <v/>
      </c>
      <c r="M105" s="32" t="str">
        <f aca="false">IF(D105="","",IF(B105="Køb",IF(IF(O105=0,0,INDEX($L:$L,O105))+F105=0,0,(IF(O105=0,0,INDEX($L:$L,O105))*IF(O105=0,0,INDEX($M:$M,O105))+F105*G105*I105+J105)/(IF(O105=0,0,INDEX($L:$L,O105))+F105)),IF(O105=0,0,INDEX($M:$M,O105))))</f>
        <v/>
      </c>
      <c r="N105" s="32" t="str">
        <f aca="false">IF(OR(D105="",B105&lt;&gt;"Salg"),"",F105*G105*I105-J105-F105*IF(O105=0,0,INDEX($M:$M,O105)))</f>
        <v/>
      </c>
      <c r="O105" s="34" t="str">
        <f aca="false">IF(D105="","",SUMPRODUCT(MAX(($D$4:D104=D105)*ROW($D$4:D104))))</f>
        <v/>
      </c>
    </row>
    <row r="106" customFormat="false" ht="15" hidden="false" customHeight="false" outlineLevel="0" collapsed="false">
      <c r="A106" s="35"/>
      <c r="B106" s="36"/>
      <c r="C106" s="36"/>
      <c r="D106" s="36"/>
      <c r="E106" s="36"/>
      <c r="F106" s="37"/>
      <c r="G106" s="38"/>
      <c r="H106" s="36"/>
      <c r="I106" s="39"/>
      <c r="J106" s="38"/>
      <c r="K106" s="32" t="str">
        <f aca="false">IF(D106="","",IF(B106="Køb",-(F106*G106*I106+J106),F106*G106*I106-J106))</f>
        <v/>
      </c>
      <c r="L106" s="33" t="str">
        <f aca="false">IF(D106="","",IF(O106=0,0,INDEX($L:$L,O106))+IF(B106="Køb",F106,IF(B106="Salg",-F106,0)))</f>
        <v/>
      </c>
      <c r="M106" s="32" t="str">
        <f aca="false">IF(D106="","",IF(B106="Køb",IF(IF(O106=0,0,INDEX($L:$L,O106))+F106=0,0,(IF(O106=0,0,INDEX($L:$L,O106))*IF(O106=0,0,INDEX($M:$M,O106))+F106*G106*I106+J106)/(IF(O106=0,0,INDEX($L:$L,O106))+F106)),IF(O106=0,0,INDEX($M:$M,O106))))</f>
        <v/>
      </c>
      <c r="N106" s="32" t="str">
        <f aca="false">IF(OR(D106="",B106&lt;&gt;"Salg"),"",F106*G106*I106-J106-F106*IF(O106=0,0,INDEX($M:$M,O106)))</f>
        <v/>
      </c>
      <c r="O106" s="34" t="str">
        <f aca="false">IF(D106="","",SUMPRODUCT(MAX(($D$4:D105=D106)*ROW($D$4:D105))))</f>
        <v/>
      </c>
    </row>
    <row r="107" customFormat="false" ht="15" hidden="false" customHeight="false" outlineLevel="0" collapsed="false">
      <c r="A107" s="35"/>
      <c r="B107" s="36"/>
      <c r="C107" s="36"/>
      <c r="D107" s="36"/>
      <c r="E107" s="36"/>
      <c r="F107" s="37"/>
      <c r="G107" s="38"/>
      <c r="H107" s="36"/>
      <c r="I107" s="39"/>
      <c r="J107" s="38"/>
      <c r="K107" s="32" t="str">
        <f aca="false">IF(D107="","",IF(B107="Køb",-(F107*G107*I107+J107),F107*G107*I107-J107))</f>
        <v/>
      </c>
      <c r="L107" s="33" t="str">
        <f aca="false">IF(D107="","",IF(O107=0,0,INDEX($L:$L,O107))+IF(B107="Køb",F107,IF(B107="Salg",-F107,0)))</f>
        <v/>
      </c>
      <c r="M107" s="32" t="str">
        <f aca="false">IF(D107="","",IF(B107="Køb",IF(IF(O107=0,0,INDEX($L:$L,O107))+F107=0,0,(IF(O107=0,0,INDEX($L:$L,O107))*IF(O107=0,0,INDEX($M:$M,O107))+F107*G107*I107+J107)/(IF(O107=0,0,INDEX($L:$L,O107))+F107)),IF(O107=0,0,INDEX($M:$M,O107))))</f>
        <v/>
      </c>
      <c r="N107" s="32" t="str">
        <f aca="false">IF(OR(D107="",B107&lt;&gt;"Salg"),"",F107*G107*I107-J107-F107*IF(O107=0,0,INDEX($M:$M,O107)))</f>
        <v/>
      </c>
      <c r="O107" s="34" t="str">
        <f aca="false">IF(D107="","",SUMPRODUCT(MAX(($D$4:D106=D107)*ROW($D$4:D106))))</f>
        <v/>
      </c>
    </row>
    <row r="108" customFormat="false" ht="15" hidden="false" customHeight="false" outlineLevel="0" collapsed="false">
      <c r="A108" s="35"/>
      <c r="B108" s="36"/>
      <c r="C108" s="36"/>
      <c r="D108" s="36"/>
      <c r="E108" s="36"/>
      <c r="F108" s="37"/>
      <c r="G108" s="38"/>
      <c r="H108" s="36"/>
      <c r="I108" s="39"/>
      <c r="J108" s="38"/>
      <c r="K108" s="32" t="str">
        <f aca="false">IF(D108="","",IF(B108="Køb",-(F108*G108*I108+J108),F108*G108*I108-J108))</f>
        <v/>
      </c>
      <c r="L108" s="33" t="str">
        <f aca="false">IF(D108="","",IF(O108=0,0,INDEX($L:$L,O108))+IF(B108="Køb",F108,IF(B108="Salg",-F108,0)))</f>
        <v/>
      </c>
      <c r="M108" s="32" t="str">
        <f aca="false">IF(D108="","",IF(B108="Køb",IF(IF(O108=0,0,INDEX($L:$L,O108))+F108=0,0,(IF(O108=0,0,INDEX($L:$L,O108))*IF(O108=0,0,INDEX($M:$M,O108))+F108*G108*I108+J108)/(IF(O108=0,0,INDEX($L:$L,O108))+F108)),IF(O108=0,0,INDEX($M:$M,O108))))</f>
        <v/>
      </c>
      <c r="N108" s="32" t="str">
        <f aca="false">IF(OR(D108="",B108&lt;&gt;"Salg"),"",F108*G108*I108-J108-F108*IF(O108=0,0,INDEX($M:$M,O108)))</f>
        <v/>
      </c>
      <c r="O108" s="34" t="str">
        <f aca="false">IF(D108="","",SUMPRODUCT(MAX(($D$4:D107=D108)*ROW($D$4:D107))))</f>
        <v/>
      </c>
    </row>
    <row r="109" customFormat="false" ht="15" hidden="false" customHeight="false" outlineLevel="0" collapsed="false">
      <c r="A109" s="35"/>
      <c r="B109" s="36"/>
      <c r="C109" s="36"/>
      <c r="D109" s="36"/>
      <c r="E109" s="36"/>
      <c r="F109" s="37"/>
      <c r="G109" s="38"/>
      <c r="H109" s="36"/>
      <c r="I109" s="39"/>
      <c r="J109" s="38"/>
      <c r="K109" s="32" t="str">
        <f aca="false">IF(D109="","",IF(B109="Køb",-(F109*G109*I109+J109),F109*G109*I109-J109))</f>
        <v/>
      </c>
      <c r="L109" s="33" t="str">
        <f aca="false">IF(D109="","",IF(O109=0,0,INDEX($L:$L,O109))+IF(B109="Køb",F109,IF(B109="Salg",-F109,0)))</f>
        <v/>
      </c>
      <c r="M109" s="32" t="str">
        <f aca="false">IF(D109="","",IF(B109="Køb",IF(IF(O109=0,0,INDEX($L:$L,O109))+F109=0,0,(IF(O109=0,0,INDEX($L:$L,O109))*IF(O109=0,0,INDEX($M:$M,O109))+F109*G109*I109+J109)/(IF(O109=0,0,INDEX($L:$L,O109))+F109)),IF(O109=0,0,INDEX($M:$M,O109))))</f>
        <v/>
      </c>
      <c r="N109" s="32" t="str">
        <f aca="false">IF(OR(D109="",B109&lt;&gt;"Salg"),"",F109*G109*I109-J109-F109*IF(O109=0,0,INDEX($M:$M,O109)))</f>
        <v/>
      </c>
      <c r="O109" s="34" t="str">
        <f aca="false">IF(D109="","",SUMPRODUCT(MAX(($D$4:D108=D109)*ROW($D$4:D108))))</f>
        <v/>
      </c>
    </row>
    <row r="110" customFormat="false" ht="15" hidden="false" customHeight="false" outlineLevel="0" collapsed="false">
      <c r="A110" s="35"/>
      <c r="B110" s="36"/>
      <c r="C110" s="36"/>
      <c r="D110" s="36"/>
      <c r="E110" s="36"/>
      <c r="F110" s="37"/>
      <c r="G110" s="38"/>
      <c r="H110" s="36"/>
      <c r="I110" s="39"/>
      <c r="J110" s="38"/>
      <c r="K110" s="32" t="str">
        <f aca="false">IF(D110="","",IF(B110="Køb",-(F110*G110*I110+J110),F110*G110*I110-J110))</f>
        <v/>
      </c>
      <c r="L110" s="33" t="str">
        <f aca="false">IF(D110="","",IF(O110=0,0,INDEX($L:$L,O110))+IF(B110="Køb",F110,IF(B110="Salg",-F110,0)))</f>
        <v/>
      </c>
      <c r="M110" s="32" t="str">
        <f aca="false">IF(D110="","",IF(B110="Køb",IF(IF(O110=0,0,INDEX($L:$L,O110))+F110=0,0,(IF(O110=0,0,INDEX($L:$L,O110))*IF(O110=0,0,INDEX($M:$M,O110))+F110*G110*I110+J110)/(IF(O110=0,0,INDEX($L:$L,O110))+F110)),IF(O110=0,0,INDEX($M:$M,O110))))</f>
        <v/>
      </c>
      <c r="N110" s="32" t="str">
        <f aca="false">IF(OR(D110="",B110&lt;&gt;"Salg"),"",F110*G110*I110-J110-F110*IF(O110=0,0,INDEX($M:$M,O110)))</f>
        <v/>
      </c>
      <c r="O110" s="34" t="str">
        <f aca="false">IF(D110="","",SUMPRODUCT(MAX(($D$4:D109=D110)*ROW($D$4:D109))))</f>
        <v/>
      </c>
    </row>
    <row r="111" customFormat="false" ht="15" hidden="false" customHeight="false" outlineLevel="0" collapsed="false">
      <c r="A111" s="35"/>
      <c r="B111" s="36"/>
      <c r="C111" s="36"/>
      <c r="D111" s="36"/>
      <c r="E111" s="36"/>
      <c r="F111" s="37"/>
      <c r="G111" s="38"/>
      <c r="H111" s="36"/>
      <c r="I111" s="39"/>
      <c r="J111" s="38"/>
      <c r="K111" s="32" t="str">
        <f aca="false">IF(D111="","",IF(B111="Køb",-(F111*G111*I111+J111),F111*G111*I111-J111))</f>
        <v/>
      </c>
      <c r="L111" s="33" t="str">
        <f aca="false">IF(D111="","",IF(O111=0,0,INDEX($L:$L,O111))+IF(B111="Køb",F111,IF(B111="Salg",-F111,0)))</f>
        <v/>
      </c>
      <c r="M111" s="32" t="str">
        <f aca="false">IF(D111="","",IF(B111="Køb",IF(IF(O111=0,0,INDEX($L:$L,O111))+F111=0,0,(IF(O111=0,0,INDEX($L:$L,O111))*IF(O111=0,0,INDEX($M:$M,O111))+F111*G111*I111+J111)/(IF(O111=0,0,INDEX($L:$L,O111))+F111)),IF(O111=0,0,INDEX($M:$M,O111))))</f>
        <v/>
      </c>
      <c r="N111" s="32" t="str">
        <f aca="false">IF(OR(D111="",B111&lt;&gt;"Salg"),"",F111*G111*I111-J111-F111*IF(O111=0,0,INDEX($M:$M,O111)))</f>
        <v/>
      </c>
      <c r="O111" s="34" t="str">
        <f aca="false">IF(D111="","",SUMPRODUCT(MAX(($D$4:D110=D111)*ROW($D$4:D110))))</f>
        <v/>
      </c>
    </row>
    <row r="112" customFormat="false" ht="15" hidden="false" customHeight="false" outlineLevel="0" collapsed="false">
      <c r="A112" s="35"/>
      <c r="B112" s="36"/>
      <c r="C112" s="36"/>
      <c r="D112" s="36"/>
      <c r="E112" s="36"/>
      <c r="F112" s="37"/>
      <c r="G112" s="38"/>
      <c r="H112" s="36"/>
      <c r="I112" s="39"/>
      <c r="J112" s="38"/>
      <c r="K112" s="32" t="str">
        <f aca="false">IF(D112="","",IF(B112="Køb",-(F112*G112*I112+J112),F112*G112*I112-J112))</f>
        <v/>
      </c>
      <c r="L112" s="33" t="str">
        <f aca="false">IF(D112="","",IF(O112=0,0,INDEX($L:$L,O112))+IF(B112="Køb",F112,IF(B112="Salg",-F112,0)))</f>
        <v/>
      </c>
      <c r="M112" s="32" t="str">
        <f aca="false">IF(D112="","",IF(B112="Køb",IF(IF(O112=0,0,INDEX($L:$L,O112))+F112=0,0,(IF(O112=0,0,INDEX($L:$L,O112))*IF(O112=0,0,INDEX($M:$M,O112))+F112*G112*I112+J112)/(IF(O112=0,0,INDEX($L:$L,O112))+F112)),IF(O112=0,0,INDEX($M:$M,O112))))</f>
        <v/>
      </c>
      <c r="N112" s="32" t="str">
        <f aca="false">IF(OR(D112="",B112&lt;&gt;"Salg"),"",F112*G112*I112-J112-F112*IF(O112=0,0,INDEX($M:$M,O112)))</f>
        <v/>
      </c>
      <c r="O112" s="34" t="str">
        <f aca="false">IF(D112="","",SUMPRODUCT(MAX(($D$4:D111=D112)*ROW($D$4:D111))))</f>
        <v/>
      </c>
    </row>
    <row r="113" customFormat="false" ht="15" hidden="false" customHeight="false" outlineLevel="0" collapsed="false">
      <c r="A113" s="35"/>
      <c r="B113" s="36"/>
      <c r="C113" s="36"/>
      <c r="D113" s="36"/>
      <c r="E113" s="36"/>
      <c r="F113" s="37"/>
      <c r="G113" s="38"/>
      <c r="H113" s="36"/>
      <c r="I113" s="39"/>
      <c r="J113" s="38"/>
      <c r="K113" s="32" t="str">
        <f aca="false">IF(D113="","",IF(B113="Køb",-(F113*G113*I113+J113),F113*G113*I113-J113))</f>
        <v/>
      </c>
      <c r="L113" s="33" t="str">
        <f aca="false">IF(D113="","",IF(O113=0,0,INDEX($L:$L,O113))+IF(B113="Køb",F113,IF(B113="Salg",-F113,0)))</f>
        <v/>
      </c>
      <c r="M113" s="32" t="str">
        <f aca="false">IF(D113="","",IF(B113="Køb",IF(IF(O113=0,0,INDEX($L:$L,O113))+F113=0,0,(IF(O113=0,0,INDEX($L:$L,O113))*IF(O113=0,0,INDEX($M:$M,O113))+F113*G113*I113+J113)/(IF(O113=0,0,INDEX($L:$L,O113))+F113)),IF(O113=0,0,INDEX($M:$M,O113))))</f>
        <v/>
      </c>
      <c r="N113" s="32" t="str">
        <f aca="false">IF(OR(D113="",B113&lt;&gt;"Salg"),"",F113*G113*I113-J113-F113*IF(O113=0,0,INDEX($M:$M,O113)))</f>
        <v/>
      </c>
      <c r="O113" s="34" t="str">
        <f aca="false">IF(D113="","",SUMPRODUCT(MAX(($D$4:D112=D113)*ROW($D$4:D112))))</f>
        <v/>
      </c>
    </row>
    <row r="114" customFormat="false" ht="15" hidden="false" customHeight="false" outlineLevel="0" collapsed="false">
      <c r="A114" s="35"/>
      <c r="B114" s="36"/>
      <c r="C114" s="36"/>
      <c r="D114" s="36"/>
      <c r="E114" s="36"/>
      <c r="F114" s="37"/>
      <c r="G114" s="38"/>
      <c r="H114" s="36"/>
      <c r="I114" s="39"/>
      <c r="J114" s="38"/>
      <c r="K114" s="32" t="str">
        <f aca="false">IF(D114="","",IF(B114="Køb",-(F114*G114*I114+J114),F114*G114*I114-J114))</f>
        <v/>
      </c>
      <c r="L114" s="33" t="str">
        <f aca="false">IF(D114="","",IF(O114=0,0,INDEX($L:$L,O114))+IF(B114="Køb",F114,IF(B114="Salg",-F114,0)))</f>
        <v/>
      </c>
      <c r="M114" s="32" t="str">
        <f aca="false">IF(D114="","",IF(B114="Køb",IF(IF(O114=0,0,INDEX($L:$L,O114))+F114=0,0,(IF(O114=0,0,INDEX($L:$L,O114))*IF(O114=0,0,INDEX($M:$M,O114))+F114*G114*I114+J114)/(IF(O114=0,0,INDEX($L:$L,O114))+F114)),IF(O114=0,0,INDEX($M:$M,O114))))</f>
        <v/>
      </c>
      <c r="N114" s="32" t="str">
        <f aca="false">IF(OR(D114="",B114&lt;&gt;"Salg"),"",F114*G114*I114-J114-F114*IF(O114=0,0,INDEX($M:$M,O114)))</f>
        <v/>
      </c>
      <c r="O114" s="34" t="str">
        <f aca="false">IF(D114="","",SUMPRODUCT(MAX(($D$4:D113=D114)*ROW($D$4:D113))))</f>
        <v/>
      </c>
    </row>
    <row r="115" customFormat="false" ht="15" hidden="false" customHeight="false" outlineLevel="0" collapsed="false">
      <c r="A115" s="35"/>
      <c r="B115" s="36"/>
      <c r="C115" s="36"/>
      <c r="D115" s="36"/>
      <c r="E115" s="36"/>
      <c r="F115" s="37"/>
      <c r="G115" s="38"/>
      <c r="H115" s="36"/>
      <c r="I115" s="39"/>
      <c r="J115" s="38"/>
      <c r="K115" s="32" t="str">
        <f aca="false">IF(D115="","",IF(B115="Køb",-(F115*G115*I115+J115),F115*G115*I115-J115))</f>
        <v/>
      </c>
      <c r="L115" s="33" t="str">
        <f aca="false">IF(D115="","",IF(O115=0,0,INDEX($L:$L,O115))+IF(B115="Køb",F115,IF(B115="Salg",-F115,0)))</f>
        <v/>
      </c>
      <c r="M115" s="32" t="str">
        <f aca="false">IF(D115="","",IF(B115="Køb",IF(IF(O115=0,0,INDEX($L:$L,O115))+F115=0,0,(IF(O115=0,0,INDEX($L:$L,O115))*IF(O115=0,0,INDEX($M:$M,O115))+F115*G115*I115+J115)/(IF(O115=0,0,INDEX($L:$L,O115))+F115)),IF(O115=0,0,INDEX($M:$M,O115))))</f>
        <v/>
      </c>
      <c r="N115" s="32" t="str">
        <f aca="false">IF(OR(D115="",B115&lt;&gt;"Salg"),"",F115*G115*I115-J115-F115*IF(O115=0,0,INDEX($M:$M,O115)))</f>
        <v/>
      </c>
      <c r="O115" s="34" t="str">
        <f aca="false">IF(D115="","",SUMPRODUCT(MAX(($D$4:D114=D115)*ROW($D$4:D114))))</f>
        <v/>
      </c>
    </row>
    <row r="116" customFormat="false" ht="15" hidden="false" customHeight="false" outlineLevel="0" collapsed="false">
      <c r="A116" s="35"/>
      <c r="B116" s="36"/>
      <c r="C116" s="36"/>
      <c r="D116" s="36"/>
      <c r="E116" s="36"/>
      <c r="F116" s="37"/>
      <c r="G116" s="38"/>
      <c r="H116" s="36"/>
      <c r="I116" s="39"/>
      <c r="J116" s="38"/>
      <c r="K116" s="32" t="str">
        <f aca="false">IF(D116="","",IF(B116="Køb",-(F116*G116*I116+J116),F116*G116*I116-J116))</f>
        <v/>
      </c>
      <c r="L116" s="33" t="str">
        <f aca="false">IF(D116="","",IF(O116=0,0,INDEX($L:$L,O116))+IF(B116="Køb",F116,IF(B116="Salg",-F116,0)))</f>
        <v/>
      </c>
      <c r="M116" s="32" t="str">
        <f aca="false">IF(D116="","",IF(B116="Køb",IF(IF(O116=0,0,INDEX($L:$L,O116))+F116=0,0,(IF(O116=0,0,INDEX($L:$L,O116))*IF(O116=0,0,INDEX($M:$M,O116))+F116*G116*I116+J116)/(IF(O116=0,0,INDEX($L:$L,O116))+F116)),IF(O116=0,0,INDEX($M:$M,O116))))</f>
        <v/>
      </c>
      <c r="N116" s="32" t="str">
        <f aca="false">IF(OR(D116="",B116&lt;&gt;"Salg"),"",F116*G116*I116-J116-F116*IF(O116=0,0,INDEX($M:$M,O116)))</f>
        <v/>
      </c>
      <c r="O116" s="34" t="str">
        <f aca="false">IF(D116="","",SUMPRODUCT(MAX(($D$4:D115=D116)*ROW($D$4:D115))))</f>
        <v/>
      </c>
    </row>
    <row r="117" customFormat="false" ht="15" hidden="false" customHeight="false" outlineLevel="0" collapsed="false">
      <c r="A117" s="35"/>
      <c r="B117" s="36"/>
      <c r="C117" s="36"/>
      <c r="D117" s="36"/>
      <c r="E117" s="36"/>
      <c r="F117" s="37"/>
      <c r="G117" s="38"/>
      <c r="H117" s="36"/>
      <c r="I117" s="39"/>
      <c r="J117" s="38"/>
      <c r="K117" s="32" t="str">
        <f aca="false">IF(D117="","",IF(B117="Køb",-(F117*G117*I117+J117),F117*G117*I117-J117))</f>
        <v/>
      </c>
      <c r="L117" s="33" t="str">
        <f aca="false">IF(D117="","",IF(O117=0,0,INDEX($L:$L,O117))+IF(B117="Køb",F117,IF(B117="Salg",-F117,0)))</f>
        <v/>
      </c>
      <c r="M117" s="32" t="str">
        <f aca="false">IF(D117="","",IF(B117="Køb",IF(IF(O117=0,0,INDEX($L:$L,O117))+F117=0,0,(IF(O117=0,0,INDEX($L:$L,O117))*IF(O117=0,0,INDEX($M:$M,O117))+F117*G117*I117+J117)/(IF(O117=0,0,INDEX($L:$L,O117))+F117)),IF(O117=0,0,INDEX($M:$M,O117))))</f>
        <v/>
      </c>
      <c r="N117" s="32" t="str">
        <f aca="false">IF(OR(D117="",B117&lt;&gt;"Salg"),"",F117*G117*I117-J117-F117*IF(O117=0,0,INDEX($M:$M,O117)))</f>
        <v/>
      </c>
      <c r="O117" s="34" t="str">
        <f aca="false">IF(D117="","",SUMPRODUCT(MAX(($D$4:D116=D117)*ROW($D$4:D116))))</f>
        <v/>
      </c>
    </row>
    <row r="118" customFormat="false" ht="15" hidden="false" customHeight="false" outlineLevel="0" collapsed="false">
      <c r="A118" s="35"/>
      <c r="B118" s="36"/>
      <c r="C118" s="36"/>
      <c r="D118" s="36"/>
      <c r="E118" s="36"/>
      <c r="F118" s="37"/>
      <c r="G118" s="38"/>
      <c r="H118" s="36"/>
      <c r="I118" s="39"/>
      <c r="J118" s="38"/>
      <c r="K118" s="32" t="str">
        <f aca="false">IF(D118="","",IF(B118="Køb",-(F118*G118*I118+J118),F118*G118*I118-J118))</f>
        <v/>
      </c>
      <c r="L118" s="33" t="str">
        <f aca="false">IF(D118="","",IF(O118=0,0,INDEX($L:$L,O118))+IF(B118="Køb",F118,IF(B118="Salg",-F118,0)))</f>
        <v/>
      </c>
      <c r="M118" s="32" t="str">
        <f aca="false">IF(D118="","",IF(B118="Køb",IF(IF(O118=0,0,INDEX($L:$L,O118))+F118=0,0,(IF(O118=0,0,INDEX($L:$L,O118))*IF(O118=0,0,INDEX($M:$M,O118))+F118*G118*I118+J118)/(IF(O118=0,0,INDEX($L:$L,O118))+F118)),IF(O118=0,0,INDEX($M:$M,O118))))</f>
        <v/>
      </c>
      <c r="N118" s="32" t="str">
        <f aca="false">IF(OR(D118="",B118&lt;&gt;"Salg"),"",F118*G118*I118-J118-F118*IF(O118=0,0,INDEX($M:$M,O118)))</f>
        <v/>
      </c>
      <c r="O118" s="34" t="str">
        <f aca="false">IF(D118="","",SUMPRODUCT(MAX(($D$4:D117=D118)*ROW($D$4:D117))))</f>
        <v/>
      </c>
    </row>
    <row r="119" customFormat="false" ht="15" hidden="false" customHeight="false" outlineLevel="0" collapsed="false">
      <c r="A119" s="35"/>
      <c r="B119" s="36"/>
      <c r="C119" s="36"/>
      <c r="D119" s="36"/>
      <c r="E119" s="36"/>
      <c r="F119" s="37"/>
      <c r="G119" s="38"/>
      <c r="H119" s="36"/>
      <c r="I119" s="39"/>
      <c r="J119" s="38"/>
      <c r="K119" s="32" t="str">
        <f aca="false">IF(D119="","",IF(B119="Køb",-(F119*G119*I119+J119),F119*G119*I119-J119))</f>
        <v/>
      </c>
      <c r="L119" s="33" t="str">
        <f aca="false">IF(D119="","",IF(O119=0,0,INDEX($L:$L,O119))+IF(B119="Køb",F119,IF(B119="Salg",-F119,0)))</f>
        <v/>
      </c>
      <c r="M119" s="32" t="str">
        <f aca="false">IF(D119="","",IF(B119="Køb",IF(IF(O119=0,0,INDEX($L:$L,O119))+F119=0,0,(IF(O119=0,0,INDEX($L:$L,O119))*IF(O119=0,0,INDEX($M:$M,O119))+F119*G119*I119+J119)/(IF(O119=0,0,INDEX($L:$L,O119))+F119)),IF(O119=0,0,INDEX($M:$M,O119))))</f>
        <v/>
      </c>
      <c r="N119" s="32" t="str">
        <f aca="false">IF(OR(D119="",B119&lt;&gt;"Salg"),"",F119*G119*I119-J119-F119*IF(O119=0,0,INDEX($M:$M,O119)))</f>
        <v/>
      </c>
      <c r="O119" s="34" t="str">
        <f aca="false">IF(D119="","",SUMPRODUCT(MAX(($D$4:D118=D119)*ROW($D$4:D118))))</f>
        <v/>
      </c>
    </row>
    <row r="120" customFormat="false" ht="15" hidden="false" customHeight="false" outlineLevel="0" collapsed="false">
      <c r="A120" s="35"/>
      <c r="B120" s="36"/>
      <c r="C120" s="36"/>
      <c r="D120" s="36"/>
      <c r="E120" s="36"/>
      <c r="F120" s="37"/>
      <c r="G120" s="38"/>
      <c r="H120" s="36"/>
      <c r="I120" s="39"/>
      <c r="J120" s="38"/>
      <c r="K120" s="32" t="str">
        <f aca="false">IF(D120="","",IF(B120="Køb",-(F120*G120*I120+J120),F120*G120*I120-J120))</f>
        <v/>
      </c>
      <c r="L120" s="33" t="str">
        <f aca="false">IF(D120="","",IF(O120=0,0,INDEX($L:$L,O120))+IF(B120="Køb",F120,IF(B120="Salg",-F120,0)))</f>
        <v/>
      </c>
      <c r="M120" s="32" t="str">
        <f aca="false">IF(D120="","",IF(B120="Køb",IF(IF(O120=0,0,INDEX($L:$L,O120))+F120=0,0,(IF(O120=0,0,INDEX($L:$L,O120))*IF(O120=0,0,INDEX($M:$M,O120))+F120*G120*I120+J120)/(IF(O120=0,0,INDEX($L:$L,O120))+F120)),IF(O120=0,0,INDEX($M:$M,O120))))</f>
        <v/>
      </c>
      <c r="N120" s="32" t="str">
        <f aca="false">IF(OR(D120="",B120&lt;&gt;"Salg"),"",F120*G120*I120-J120-F120*IF(O120=0,0,INDEX($M:$M,O120)))</f>
        <v/>
      </c>
      <c r="O120" s="34" t="str">
        <f aca="false">IF(D120="","",SUMPRODUCT(MAX(($D$4:D119=D120)*ROW($D$4:D119))))</f>
        <v/>
      </c>
    </row>
    <row r="121" customFormat="false" ht="15" hidden="false" customHeight="false" outlineLevel="0" collapsed="false">
      <c r="A121" s="35"/>
      <c r="B121" s="36"/>
      <c r="C121" s="36"/>
      <c r="D121" s="36"/>
      <c r="E121" s="36"/>
      <c r="F121" s="37"/>
      <c r="G121" s="38"/>
      <c r="H121" s="36"/>
      <c r="I121" s="39"/>
      <c r="J121" s="38"/>
      <c r="K121" s="32" t="str">
        <f aca="false">IF(D121="","",IF(B121="Køb",-(F121*G121*I121+J121),F121*G121*I121-J121))</f>
        <v/>
      </c>
      <c r="L121" s="33" t="str">
        <f aca="false">IF(D121="","",IF(O121=0,0,INDEX($L:$L,O121))+IF(B121="Køb",F121,IF(B121="Salg",-F121,0)))</f>
        <v/>
      </c>
      <c r="M121" s="32" t="str">
        <f aca="false">IF(D121="","",IF(B121="Køb",IF(IF(O121=0,0,INDEX($L:$L,O121))+F121=0,0,(IF(O121=0,0,INDEX($L:$L,O121))*IF(O121=0,0,INDEX($M:$M,O121))+F121*G121*I121+J121)/(IF(O121=0,0,INDEX($L:$L,O121))+F121)),IF(O121=0,0,INDEX($M:$M,O121))))</f>
        <v/>
      </c>
      <c r="N121" s="32" t="str">
        <f aca="false">IF(OR(D121="",B121&lt;&gt;"Salg"),"",F121*G121*I121-J121-F121*IF(O121=0,0,INDEX($M:$M,O121)))</f>
        <v/>
      </c>
      <c r="O121" s="34" t="str">
        <f aca="false">IF(D121="","",SUMPRODUCT(MAX(($D$4:D120=D121)*ROW($D$4:D120))))</f>
        <v/>
      </c>
    </row>
    <row r="122" customFormat="false" ht="15" hidden="false" customHeight="false" outlineLevel="0" collapsed="false">
      <c r="A122" s="35"/>
      <c r="B122" s="36"/>
      <c r="C122" s="36"/>
      <c r="D122" s="36"/>
      <c r="E122" s="36"/>
      <c r="F122" s="37"/>
      <c r="G122" s="38"/>
      <c r="H122" s="36"/>
      <c r="I122" s="39"/>
      <c r="J122" s="38"/>
      <c r="K122" s="32" t="str">
        <f aca="false">IF(D122="","",IF(B122="Køb",-(F122*G122*I122+J122),F122*G122*I122-J122))</f>
        <v/>
      </c>
      <c r="L122" s="33" t="str">
        <f aca="false">IF(D122="","",IF(O122=0,0,INDEX($L:$L,O122))+IF(B122="Køb",F122,IF(B122="Salg",-F122,0)))</f>
        <v/>
      </c>
      <c r="M122" s="32" t="str">
        <f aca="false">IF(D122="","",IF(B122="Køb",IF(IF(O122=0,0,INDEX($L:$L,O122))+F122=0,0,(IF(O122=0,0,INDEX($L:$L,O122))*IF(O122=0,0,INDEX($M:$M,O122))+F122*G122*I122+J122)/(IF(O122=0,0,INDEX($L:$L,O122))+F122)),IF(O122=0,0,INDEX($M:$M,O122))))</f>
        <v/>
      </c>
      <c r="N122" s="32" t="str">
        <f aca="false">IF(OR(D122="",B122&lt;&gt;"Salg"),"",F122*G122*I122-J122-F122*IF(O122=0,0,INDEX($M:$M,O122)))</f>
        <v/>
      </c>
      <c r="O122" s="34" t="str">
        <f aca="false">IF(D122="","",SUMPRODUCT(MAX(($D$4:D121=D122)*ROW($D$4:D121))))</f>
        <v/>
      </c>
    </row>
    <row r="123" customFormat="false" ht="15" hidden="false" customHeight="false" outlineLevel="0" collapsed="false">
      <c r="A123" s="35"/>
      <c r="B123" s="36"/>
      <c r="C123" s="36"/>
      <c r="D123" s="36"/>
      <c r="E123" s="36"/>
      <c r="F123" s="37"/>
      <c r="G123" s="38"/>
      <c r="H123" s="36"/>
      <c r="I123" s="39"/>
      <c r="J123" s="38"/>
      <c r="K123" s="32" t="str">
        <f aca="false">IF(D123="","",IF(B123="Køb",-(F123*G123*I123+J123),F123*G123*I123-J123))</f>
        <v/>
      </c>
      <c r="L123" s="33" t="str">
        <f aca="false">IF(D123="","",IF(O123=0,0,INDEX($L:$L,O123))+IF(B123="Køb",F123,IF(B123="Salg",-F123,0)))</f>
        <v/>
      </c>
      <c r="M123" s="32" t="str">
        <f aca="false">IF(D123="","",IF(B123="Køb",IF(IF(O123=0,0,INDEX($L:$L,O123))+F123=0,0,(IF(O123=0,0,INDEX($L:$L,O123))*IF(O123=0,0,INDEX($M:$M,O123))+F123*G123*I123+J123)/(IF(O123=0,0,INDEX($L:$L,O123))+F123)),IF(O123=0,0,INDEX($M:$M,O123))))</f>
        <v/>
      </c>
      <c r="N123" s="32" t="str">
        <f aca="false">IF(OR(D123="",B123&lt;&gt;"Salg"),"",F123*G123*I123-J123-F123*IF(O123=0,0,INDEX($M:$M,O123)))</f>
        <v/>
      </c>
      <c r="O123" s="34" t="str">
        <f aca="false">IF(D123="","",SUMPRODUCT(MAX(($D$4:D122=D123)*ROW($D$4:D122))))</f>
        <v/>
      </c>
    </row>
    <row r="124" customFormat="false" ht="15" hidden="false" customHeight="false" outlineLevel="0" collapsed="false">
      <c r="A124" s="35"/>
      <c r="B124" s="36"/>
      <c r="C124" s="36"/>
      <c r="D124" s="36"/>
      <c r="E124" s="36"/>
      <c r="F124" s="37"/>
      <c r="G124" s="38"/>
      <c r="H124" s="36"/>
      <c r="I124" s="39"/>
      <c r="J124" s="38"/>
      <c r="K124" s="32" t="str">
        <f aca="false">IF(D124="","",IF(B124="Køb",-(F124*G124*I124+J124),F124*G124*I124-J124))</f>
        <v/>
      </c>
      <c r="L124" s="33" t="str">
        <f aca="false">IF(D124="","",IF(O124=0,0,INDEX($L:$L,O124))+IF(B124="Køb",F124,IF(B124="Salg",-F124,0)))</f>
        <v/>
      </c>
      <c r="M124" s="32" t="str">
        <f aca="false">IF(D124="","",IF(B124="Køb",IF(IF(O124=0,0,INDEX($L:$L,O124))+F124=0,0,(IF(O124=0,0,INDEX($L:$L,O124))*IF(O124=0,0,INDEX($M:$M,O124))+F124*G124*I124+J124)/(IF(O124=0,0,INDEX($L:$L,O124))+F124)),IF(O124=0,0,INDEX($M:$M,O124))))</f>
        <v/>
      </c>
      <c r="N124" s="32" t="str">
        <f aca="false">IF(OR(D124="",B124&lt;&gt;"Salg"),"",F124*G124*I124-J124-F124*IF(O124=0,0,INDEX($M:$M,O124)))</f>
        <v/>
      </c>
      <c r="O124" s="34" t="str">
        <f aca="false">IF(D124="","",SUMPRODUCT(MAX(($D$4:D123=D124)*ROW($D$4:D123))))</f>
        <v/>
      </c>
    </row>
    <row r="125" customFormat="false" ht="15" hidden="false" customHeight="false" outlineLevel="0" collapsed="false">
      <c r="A125" s="35"/>
      <c r="B125" s="36"/>
      <c r="C125" s="36"/>
      <c r="D125" s="36"/>
      <c r="E125" s="36"/>
      <c r="F125" s="37"/>
      <c r="G125" s="38"/>
      <c r="H125" s="36"/>
      <c r="I125" s="39"/>
      <c r="J125" s="38"/>
      <c r="K125" s="32" t="str">
        <f aca="false">IF(D125="","",IF(B125="Køb",-(F125*G125*I125+J125),F125*G125*I125-J125))</f>
        <v/>
      </c>
      <c r="L125" s="33" t="str">
        <f aca="false">IF(D125="","",IF(O125=0,0,INDEX($L:$L,O125))+IF(B125="Køb",F125,IF(B125="Salg",-F125,0)))</f>
        <v/>
      </c>
      <c r="M125" s="32" t="str">
        <f aca="false">IF(D125="","",IF(B125="Køb",IF(IF(O125=0,0,INDEX($L:$L,O125))+F125=0,0,(IF(O125=0,0,INDEX($L:$L,O125))*IF(O125=0,0,INDEX($M:$M,O125))+F125*G125*I125+J125)/(IF(O125=0,0,INDEX($L:$L,O125))+F125)),IF(O125=0,0,INDEX($M:$M,O125))))</f>
        <v/>
      </c>
      <c r="N125" s="32" t="str">
        <f aca="false">IF(OR(D125="",B125&lt;&gt;"Salg"),"",F125*G125*I125-J125-F125*IF(O125=0,0,INDEX($M:$M,O125)))</f>
        <v/>
      </c>
      <c r="O125" s="34" t="str">
        <f aca="false">IF(D125="","",SUMPRODUCT(MAX(($D$4:D124=D125)*ROW($D$4:D124))))</f>
        <v/>
      </c>
    </row>
    <row r="126" customFormat="false" ht="15" hidden="false" customHeight="false" outlineLevel="0" collapsed="false">
      <c r="A126" s="35"/>
      <c r="B126" s="36"/>
      <c r="C126" s="36"/>
      <c r="D126" s="36"/>
      <c r="E126" s="36"/>
      <c r="F126" s="37"/>
      <c r="G126" s="38"/>
      <c r="H126" s="36"/>
      <c r="I126" s="39"/>
      <c r="J126" s="38"/>
      <c r="K126" s="32" t="str">
        <f aca="false">IF(D126="","",IF(B126="Køb",-(F126*G126*I126+J126),F126*G126*I126-J126))</f>
        <v/>
      </c>
      <c r="L126" s="33" t="str">
        <f aca="false">IF(D126="","",IF(O126=0,0,INDEX($L:$L,O126))+IF(B126="Køb",F126,IF(B126="Salg",-F126,0)))</f>
        <v/>
      </c>
      <c r="M126" s="32" t="str">
        <f aca="false">IF(D126="","",IF(B126="Køb",IF(IF(O126=0,0,INDEX($L:$L,O126))+F126=0,0,(IF(O126=0,0,INDEX($L:$L,O126))*IF(O126=0,0,INDEX($M:$M,O126))+F126*G126*I126+J126)/(IF(O126=0,0,INDEX($L:$L,O126))+F126)),IF(O126=0,0,INDEX($M:$M,O126))))</f>
        <v/>
      </c>
      <c r="N126" s="32" t="str">
        <f aca="false">IF(OR(D126="",B126&lt;&gt;"Salg"),"",F126*G126*I126-J126-F126*IF(O126=0,0,INDEX($M:$M,O126)))</f>
        <v/>
      </c>
      <c r="O126" s="34" t="str">
        <f aca="false">IF(D126="","",SUMPRODUCT(MAX(($D$4:D125=D126)*ROW($D$4:D125))))</f>
        <v/>
      </c>
    </row>
    <row r="127" customFormat="false" ht="15" hidden="false" customHeight="false" outlineLevel="0" collapsed="false">
      <c r="A127" s="35"/>
      <c r="B127" s="36"/>
      <c r="C127" s="36"/>
      <c r="D127" s="36"/>
      <c r="E127" s="36"/>
      <c r="F127" s="37"/>
      <c r="G127" s="38"/>
      <c r="H127" s="36"/>
      <c r="I127" s="39"/>
      <c r="J127" s="38"/>
      <c r="K127" s="32" t="str">
        <f aca="false">IF(D127="","",IF(B127="Køb",-(F127*G127*I127+J127),F127*G127*I127-J127))</f>
        <v/>
      </c>
      <c r="L127" s="33" t="str">
        <f aca="false">IF(D127="","",IF(O127=0,0,INDEX($L:$L,O127))+IF(B127="Køb",F127,IF(B127="Salg",-F127,0)))</f>
        <v/>
      </c>
      <c r="M127" s="32" t="str">
        <f aca="false">IF(D127="","",IF(B127="Køb",IF(IF(O127=0,0,INDEX($L:$L,O127))+F127=0,0,(IF(O127=0,0,INDEX($L:$L,O127))*IF(O127=0,0,INDEX($M:$M,O127))+F127*G127*I127+J127)/(IF(O127=0,0,INDEX($L:$L,O127))+F127)),IF(O127=0,0,INDEX($M:$M,O127))))</f>
        <v/>
      </c>
      <c r="N127" s="32" t="str">
        <f aca="false">IF(OR(D127="",B127&lt;&gt;"Salg"),"",F127*G127*I127-J127-F127*IF(O127=0,0,INDEX($M:$M,O127)))</f>
        <v/>
      </c>
      <c r="O127" s="34" t="str">
        <f aca="false">IF(D127="","",SUMPRODUCT(MAX(($D$4:D126=D127)*ROW($D$4:D126))))</f>
        <v/>
      </c>
    </row>
    <row r="128" customFormat="false" ht="15" hidden="false" customHeight="false" outlineLevel="0" collapsed="false">
      <c r="A128" s="35"/>
      <c r="B128" s="36"/>
      <c r="C128" s="36"/>
      <c r="D128" s="36"/>
      <c r="E128" s="36"/>
      <c r="F128" s="37"/>
      <c r="G128" s="38"/>
      <c r="H128" s="36"/>
      <c r="I128" s="39"/>
      <c r="J128" s="38"/>
      <c r="K128" s="32" t="str">
        <f aca="false">IF(D128="","",IF(B128="Køb",-(F128*G128*I128+J128),F128*G128*I128-J128))</f>
        <v/>
      </c>
      <c r="L128" s="33" t="str">
        <f aca="false">IF(D128="","",IF(O128=0,0,INDEX($L:$L,O128))+IF(B128="Køb",F128,IF(B128="Salg",-F128,0)))</f>
        <v/>
      </c>
      <c r="M128" s="32" t="str">
        <f aca="false">IF(D128="","",IF(B128="Køb",IF(IF(O128=0,0,INDEX($L:$L,O128))+F128=0,0,(IF(O128=0,0,INDEX($L:$L,O128))*IF(O128=0,0,INDEX($M:$M,O128))+F128*G128*I128+J128)/(IF(O128=0,0,INDEX($L:$L,O128))+F128)),IF(O128=0,0,INDEX($M:$M,O128))))</f>
        <v/>
      </c>
      <c r="N128" s="32" t="str">
        <f aca="false">IF(OR(D128="",B128&lt;&gt;"Salg"),"",F128*G128*I128-J128-F128*IF(O128=0,0,INDEX($M:$M,O128)))</f>
        <v/>
      </c>
      <c r="O128" s="34" t="str">
        <f aca="false">IF(D128="","",SUMPRODUCT(MAX(($D$4:D127=D128)*ROW($D$4:D127))))</f>
        <v/>
      </c>
    </row>
    <row r="129" customFormat="false" ht="15" hidden="false" customHeight="false" outlineLevel="0" collapsed="false">
      <c r="A129" s="35"/>
      <c r="B129" s="36"/>
      <c r="C129" s="36"/>
      <c r="D129" s="36"/>
      <c r="E129" s="36"/>
      <c r="F129" s="37"/>
      <c r="G129" s="38"/>
      <c r="H129" s="36"/>
      <c r="I129" s="39"/>
      <c r="J129" s="38"/>
      <c r="K129" s="32" t="str">
        <f aca="false">IF(D129="","",IF(B129="Køb",-(F129*G129*I129+J129),F129*G129*I129-J129))</f>
        <v/>
      </c>
      <c r="L129" s="33" t="str">
        <f aca="false">IF(D129="","",IF(O129=0,0,INDEX($L:$L,O129))+IF(B129="Køb",F129,IF(B129="Salg",-F129,0)))</f>
        <v/>
      </c>
      <c r="M129" s="32" t="str">
        <f aca="false">IF(D129="","",IF(B129="Køb",IF(IF(O129=0,0,INDEX($L:$L,O129))+F129=0,0,(IF(O129=0,0,INDEX($L:$L,O129))*IF(O129=0,0,INDEX($M:$M,O129))+F129*G129*I129+J129)/(IF(O129=0,0,INDEX($L:$L,O129))+F129)),IF(O129=0,0,INDEX($M:$M,O129))))</f>
        <v/>
      </c>
      <c r="N129" s="32" t="str">
        <f aca="false">IF(OR(D129="",B129&lt;&gt;"Salg"),"",F129*G129*I129-J129-F129*IF(O129=0,0,INDEX($M:$M,O129)))</f>
        <v/>
      </c>
      <c r="O129" s="34" t="str">
        <f aca="false">IF(D129="","",SUMPRODUCT(MAX(($D$4:D128=D129)*ROW($D$4:D128))))</f>
        <v/>
      </c>
    </row>
    <row r="130" customFormat="false" ht="15" hidden="false" customHeight="false" outlineLevel="0" collapsed="false">
      <c r="A130" s="35"/>
      <c r="B130" s="36"/>
      <c r="C130" s="36"/>
      <c r="D130" s="36"/>
      <c r="E130" s="36"/>
      <c r="F130" s="37"/>
      <c r="G130" s="38"/>
      <c r="H130" s="36"/>
      <c r="I130" s="39"/>
      <c r="J130" s="38"/>
      <c r="K130" s="32" t="str">
        <f aca="false">IF(D130="","",IF(B130="Køb",-(F130*G130*I130+J130),F130*G130*I130-J130))</f>
        <v/>
      </c>
      <c r="L130" s="33" t="str">
        <f aca="false">IF(D130="","",IF(O130=0,0,INDEX($L:$L,O130))+IF(B130="Køb",F130,IF(B130="Salg",-F130,0)))</f>
        <v/>
      </c>
      <c r="M130" s="32" t="str">
        <f aca="false">IF(D130="","",IF(B130="Køb",IF(IF(O130=0,0,INDEX($L:$L,O130))+F130=0,0,(IF(O130=0,0,INDEX($L:$L,O130))*IF(O130=0,0,INDEX($M:$M,O130))+F130*G130*I130+J130)/(IF(O130=0,0,INDEX($L:$L,O130))+F130)),IF(O130=0,0,INDEX($M:$M,O130))))</f>
        <v/>
      </c>
      <c r="N130" s="32" t="str">
        <f aca="false">IF(OR(D130="",B130&lt;&gt;"Salg"),"",F130*G130*I130-J130-F130*IF(O130=0,0,INDEX($M:$M,O130)))</f>
        <v/>
      </c>
      <c r="O130" s="34" t="str">
        <f aca="false">IF(D130="","",SUMPRODUCT(MAX(($D$4:D129=D130)*ROW($D$4:D129))))</f>
        <v/>
      </c>
    </row>
    <row r="131" customFormat="false" ht="15" hidden="false" customHeight="false" outlineLevel="0" collapsed="false">
      <c r="A131" s="35"/>
      <c r="B131" s="36"/>
      <c r="C131" s="36"/>
      <c r="D131" s="36"/>
      <c r="E131" s="36"/>
      <c r="F131" s="37"/>
      <c r="G131" s="38"/>
      <c r="H131" s="36"/>
      <c r="I131" s="39"/>
      <c r="J131" s="38"/>
      <c r="K131" s="32" t="str">
        <f aca="false">IF(D131="","",IF(B131="Køb",-(F131*G131*I131+J131),F131*G131*I131-J131))</f>
        <v/>
      </c>
      <c r="L131" s="33" t="str">
        <f aca="false">IF(D131="","",IF(O131=0,0,INDEX($L:$L,O131))+IF(B131="Køb",F131,IF(B131="Salg",-F131,0)))</f>
        <v/>
      </c>
      <c r="M131" s="32" t="str">
        <f aca="false">IF(D131="","",IF(B131="Køb",IF(IF(O131=0,0,INDEX($L:$L,O131))+F131=0,0,(IF(O131=0,0,INDEX($L:$L,O131))*IF(O131=0,0,INDEX($M:$M,O131))+F131*G131*I131+J131)/(IF(O131=0,0,INDEX($L:$L,O131))+F131)),IF(O131=0,0,INDEX($M:$M,O131))))</f>
        <v/>
      </c>
      <c r="N131" s="32" t="str">
        <f aca="false">IF(OR(D131="",B131&lt;&gt;"Salg"),"",F131*G131*I131-J131-F131*IF(O131=0,0,INDEX($M:$M,O131)))</f>
        <v/>
      </c>
      <c r="O131" s="34" t="str">
        <f aca="false">IF(D131="","",SUMPRODUCT(MAX(($D$4:D130=D131)*ROW($D$4:D130))))</f>
        <v/>
      </c>
    </row>
    <row r="132" customFormat="false" ht="15" hidden="false" customHeight="false" outlineLevel="0" collapsed="false">
      <c r="A132" s="35"/>
      <c r="B132" s="36"/>
      <c r="C132" s="36"/>
      <c r="D132" s="36"/>
      <c r="E132" s="36"/>
      <c r="F132" s="37"/>
      <c r="G132" s="38"/>
      <c r="H132" s="36"/>
      <c r="I132" s="39"/>
      <c r="J132" s="38"/>
      <c r="K132" s="32" t="str">
        <f aca="false">IF(D132="","",IF(B132="Køb",-(F132*G132*I132+J132),F132*G132*I132-J132))</f>
        <v/>
      </c>
      <c r="L132" s="33" t="str">
        <f aca="false">IF(D132="","",IF(O132=0,0,INDEX($L:$L,O132))+IF(B132="Køb",F132,IF(B132="Salg",-F132,0)))</f>
        <v/>
      </c>
      <c r="M132" s="32" t="str">
        <f aca="false">IF(D132="","",IF(B132="Køb",IF(IF(O132=0,0,INDEX($L:$L,O132))+F132=0,0,(IF(O132=0,0,INDEX($L:$L,O132))*IF(O132=0,0,INDEX($M:$M,O132))+F132*G132*I132+J132)/(IF(O132=0,0,INDEX($L:$L,O132))+F132)),IF(O132=0,0,INDEX($M:$M,O132))))</f>
        <v/>
      </c>
      <c r="N132" s="32" t="str">
        <f aca="false">IF(OR(D132="",B132&lt;&gt;"Salg"),"",F132*G132*I132-J132-F132*IF(O132=0,0,INDEX($M:$M,O132)))</f>
        <v/>
      </c>
      <c r="O132" s="34" t="str">
        <f aca="false">IF(D132="","",SUMPRODUCT(MAX(($D$4:D131=D132)*ROW($D$4:D131))))</f>
        <v/>
      </c>
    </row>
    <row r="133" customFormat="false" ht="15" hidden="false" customHeight="false" outlineLevel="0" collapsed="false">
      <c r="A133" s="35"/>
      <c r="B133" s="36"/>
      <c r="C133" s="36"/>
      <c r="D133" s="36"/>
      <c r="E133" s="36"/>
      <c r="F133" s="37"/>
      <c r="G133" s="38"/>
      <c r="H133" s="36"/>
      <c r="I133" s="39"/>
      <c r="J133" s="38"/>
      <c r="K133" s="32" t="str">
        <f aca="false">IF(D133="","",IF(B133="Køb",-(F133*G133*I133+J133),F133*G133*I133-J133))</f>
        <v/>
      </c>
      <c r="L133" s="33" t="str">
        <f aca="false">IF(D133="","",IF(O133=0,0,INDEX($L:$L,O133))+IF(B133="Køb",F133,IF(B133="Salg",-F133,0)))</f>
        <v/>
      </c>
      <c r="M133" s="32" t="str">
        <f aca="false">IF(D133="","",IF(B133="Køb",IF(IF(O133=0,0,INDEX($L:$L,O133))+F133=0,0,(IF(O133=0,0,INDEX($L:$L,O133))*IF(O133=0,0,INDEX($M:$M,O133))+F133*G133*I133+J133)/(IF(O133=0,0,INDEX($L:$L,O133))+F133)),IF(O133=0,0,INDEX($M:$M,O133))))</f>
        <v/>
      </c>
      <c r="N133" s="32" t="str">
        <f aca="false">IF(OR(D133="",B133&lt;&gt;"Salg"),"",F133*G133*I133-J133-F133*IF(O133=0,0,INDEX($M:$M,O133)))</f>
        <v/>
      </c>
      <c r="O133" s="34" t="str">
        <f aca="false">IF(D133="","",SUMPRODUCT(MAX(($D$4:D132=D133)*ROW($D$4:D132))))</f>
        <v/>
      </c>
    </row>
    <row r="134" customFormat="false" ht="15" hidden="false" customHeight="false" outlineLevel="0" collapsed="false">
      <c r="A134" s="35"/>
      <c r="B134" s="36"/>
      <c r="C134" s="36"/>
      <c r="D134" s="36"/>
      <c r="E134" s="36"/>
      <c r="F134" s="37"/>
      <c r="G134" s="38"/>
      <c r="H134" s="36"/>
      <c r="I134" s="39"/>
      <c r="J134" s="38"/>
      <c r="K134" s="32" t="str">
        <f aca="false">IF(D134="","",IF(B134="Køb",-(F134*G134*I134+J134),F134*G134*I134-J134))</f>
        <v/>
      </c>
      <c r="L134" s="33" t="str">
        <f aca="false">IF(D134="","",IF(O134=0,0,INDEX($L:$L,O134))+IF(B134="Køb",F134,IF(B134="Salg",-F134,0)))</f>
        <v/>
      </c>
      <c r="M134" s="32" t="str">
        <f aca="false">IF(D134="","",IF(B134="Køb",IF(IF(O134=0,0,INDEX($L:$L,O134))+F134=0,0,(IF(O134=0,0,INDEX($L:$L,O134))*IF(O134=0,0,INDEX($M:$M,O134))+F134*G134*I134+J134)/(IF(O134=0,0,INDEX($L:$L,O134))+F134)),IF(O134=0,0,INDEX($M:$M,O134))))</f>
        <v/>
      </c>
      <c r="N134" s="32" t="str">
        <f aca="false">IF(OR(D134="",B134&lt;&gt;"Salg"),"",F134*G134*I134-J134-F134*IF(O134=0,0,INDEX($M:$M,O134)))</f>
        <v/>
      </c>
      <c r="O134" s="34" t="str">
        <f aca="false">IF(D134="","",SUMPRODUCT(MAX(($D$4:D133=D134)*ROW($D$4:D133))))</f>
        <v/>
      </c>
    </row>
    <row r="135" customFormat="false" ht="15" hidden="false" customHeight="false" outlineLevel="0" collapsed="false">
      <c r="A135" s="35"/>
      <c r="B135" s="36"/>
      <c r="C135" s="36"/>
      <c r="D135" s="36"/>
      <c r="E135" s="36"/>
      <c r="F135" s="37"/>
      <c r="G135" s="38"/>
      <c r="H135" s="36"/>
      <c r="I135" s="39"/>
      <c r="J135" s="38"/>
      <c r="K135" s="32" t="str">
        <f aca="false">IF(D135="","",IF(B135="Køb",-(F135*G135*I135+J135),F135*G135*I135-J135))</f>
        <v/>
      </c>
      <c r="L135" s="33" t="str">
        <f aca="false">IF(D135="","",IF(O135=0,0,INDEX($L:$L,O135))+IF(B135="Køb",F135,IF(B135="Salg",-F135,0)))</f>
        <v/>
      </c>
      <c r="M135" s="32" t="str">
        <f aca="false">IF(D135="","",IF(B135="Køb",IF(IF(O135=0,0,INDEX($L:$L,O135))+F135=0,0,(IF(O135=0,0,INDEX($L:$L,O135))*IF(O135=0,0,INDEX($M:$M,O135))+F135*G135*I135+J135)/(IF(O135=0,0,INDEX($L:$L,O135))+F135)),IF(O135=0,0,INDEX($M:$M,O135))))</f>
        <v/>
      </c>
      <c r="N135" s="32" t="str">
        <f aca="false">IF(OR(D135="",B135&lt;&gt;"Salg"),"",F135*G135*I135-J135-F135*IF(O135=0,0,INDEX($M:$M,O135)))</f>
        <v/>
      </c>
      <c r="O135" s="34" t="str">
        <f aca="false">IF(D135="","",SUMPRODUCT(MAX(($D$4:D134=D135)*ROW($D$4:D134))))</f>
        <v/>
      </c>
    </row>
    <row r="136" customFormat="false" ht="15" hidden="false" customHeight="false" outlineLevel="0" collapsed="false">
      <c r="A136" s="35"/>
      <c r="B136" s="36"/>
      <c r="C136" s="36"/>
      <c r="D136" s="36"/>
      <c r="E136" s="36"/>
      <c r="F136" s="37"/>
      <c r="G136" s="38"/>
      <c r="H136" s="36"/>
      <c r="I136" s="39"/>
      <c r="J136" s="38"/>
      <c r="K136" s="32" t="str">
        <f aca="false">IF(D136="","",IF(B136="Køb",-(F136*G136*I136+J136),F136*G136*I136-J136))</f>
        <v/>
      </c>
      <c r="L136" s="33" t="str">
        <f aca="false">IF(D136="","",IF(O136=0,0,INDEX($L:$L,O136))+IF(B136="Køb",F136,IF(B136="Salg",-F136,0)))</f>
        <v/>
      </c>
      <c r="M136" s="32" t="str">
        <f aca="false">IF(D136="","",IF(B136="Køb",IF(IF(O136=0,0,INDEX($L:$L,O136))+F136=0,0,(IF(O136=0,0,INDEX($L:$L,O136))*IF(O136=0,0,INDEX($M:$M,O136))+F136*G136*I136+J136)/(IF(O136=0,0,INDEX($L:$L,O136))+F136)),IF(O136=0,0,INDEX($M:$M,O136))))</f>
        <v/>
      </c>
      <c r="N136" s="32" t="str">
        <f aca="false">IF(OR(D136="",B136&lt;&gt;"Salg"),"",F136*G136*I136-J136-F136*IF(O136=0,0,INDEX($M:$M,O136)))</f>
        <v/>
      </c>
      <c r="O136" s="34" t="str">
        <f aca="false">IF(D136="","",SUMPRODUCT(MAX(($D$4:D135=D136)*ROW($D$4:D135))))</f>
        <v/>
      </c>
    </row>
    <row r="137" customFormat="false" ht="15" hidden="false" customHeight="false" outlineLevel="0" collapsed="false">
      <c r="A137" s="35"/>
      <c r="B137" s="36"/>
      <c r="C137" s="36"/>
      <c r="D137" s="36"/>
      <c r="E137" s="36"/>
      <c r="F137" s="37"/>
      <c r="G137" s="38"/>
      <c r="H137" s="36"/>
      <c r="I137" s="39"/>
      <c r="J137" s="38"/>
      <c r="K137" s="32" t="str">
        <f aca="false">IF(D137="","",IF(B137="Køb",-(F137*G137*I137+J137),F137*G137*I137-J137))</f>
        <v/>
      </c>
      <c r="L137" s="33" t="str">
        <f aca="false">IF(D137="","",IF(O137=0,0,INDEX($L:$L,O137))+IF(B137="Køb",F137,IF(B137="Salg",-F137,0)))</f>
        <v/>
      </c>
      <c r="M137" s="32" t="str">
        <f aca="false">IF(D137="","",IF(B137="Køb",IF(IF(O137=0,0,INDEX($L:$L,O137))+F137=0,0,(IF(O137=0,0,INDEX($L:$L,O137))*IF(O137=0,0,INDEX($M:$M,O137))+F137*G137*I137+J137)/(IF(O137=0,0,INDEX($L:$L,O137))+F137)),IF(O137=0,0,INDEX($M:$M,O137))))</f>
        <v/>
      </c>
      <c r="N137" s="32" t="str">
        <f aca="false">IF(OR(D137="",B137&lt;&gt;"Salg"),"",F137*G137*I137-J137-F137*IF(O137=0,0,INDEX($M:$M,O137)))</f>
        <v/>
      </c>
      <c r="O137" s="34" t="str">
        <f aca="false">IF(D137="","",SUMPRODUCT(MAX(($D$4:D136=D137)*ROW($D$4:D136))))</f>
        <v/>
      </c>
    </row>
    <row r="138" customFormat="false" ht="15" hidden="false" customHeight="false" outlineLevel="0" collapsed="false">
      <c r="A138" s="35"/>
      <c r="B138" s="36"/>
      <c r="C138" s="36"/>
      <c r="D138" s="36"/>
      <c r="E138" s="36"/>
      <c r="F138" s="37"/>
      <c r="G138" s="38"/>
      <c r="H138" s="36"/>
      <c r="I138" s="39"/>
      <c r="J138" s="38"/>
      <c r="K138" s="32" t="str">
        <f aca="false">IF(D138="","",IF(B138="Køb",-(F138*G138*I138+J138),F138*G138*I138-J138))</f>
        <v/>
      </c>
      <c r="L138" s="33" t="str">
        <f aca="false">IF(D138="","",IF(O138=0,0,INDEX($L:$L,O138))+IF(B138="Køb",F138,IF(B138="Salg",-F138,0)))</f>
        <v/>
      </c>
      <c r="M138" s="32" t="str">
        <f aca="false">IF(D138="","",IF(B138="Køb",IF(IF(O138=0,0,INDEX($L:$L,O138))+F138=0,0,(IF(O138=0,0,INDEX($L:$L,O138))*IF(O138=0,0,INDEX($M:$M,O138))+F138*G138*I138+J138)/(IF(O138=0,0,INDEX($L:$L,O138))+F138)),IF(O138=0,0,INDEX($M:$M,O138))))</f>
        <v/>
      </c>
      <c r="N138" s="32" t="str">
        <f aca="false">IF(OR(D138="",B138&lt;&gt;"Salg"),"",F138*G138*I138-J138-F138*IF(O138=0,0,INDEX($M:$M,O138)))</f>
        <v/>
      </c>
      <c r="O138" s="34" t="str">
        <f aca="false">IF(D138="","",SUMPRODUCT(MAX(($D$4:D137=D138)*ROW($D$4:D137))))</f>
        <v/>
      </c>
    </row>
    <row r="139" customFormat="false" ht="15" hidden="false" customHeight="false" outlineLevel="0" collapsed="false">
      <c r="A139" s="35"/>
      <c r="B139" s="36"/>
      <c r="C139" s="36"/>
      <c r="D139" s="36"/>
      <c r="E139" s="36"/>
      <c r="F139" s="37"/>
      <c r="G139" s="38"/>
      <c r="H139" s="36"/>
      <c r="I139" s="39"/>
      <c r="J139" s="38"/>
      <c r="K139" s="32" t="str">
        <f aca="false">IF(D139="","",IF(B139="Køb",-(F139*G139*I139+J139),F139*G139*I139-J139))</f>
        <v/>
      </c>
      <c r="L139" s="33" t="str">
        <f aca="false">IF(D139="","",IF(O139=0,0,INDEX($L:$L,O139))+IF(B139="Køb",F139,IF(B139="Salg",-F139,0)))</f>
        <v/>
      </c>
      <c r="M139" s="32" t="str">
        <f aca="false">IF(D139="","",IF(B139="Køb",IF(IF(O139=0,0,INDEX($L:$L,O139))+F139=0,0,(IF(O139=0,0,INDEX($L:$L,O139))*IF(O139=0,0,INDEX($M:$M,O139))+F139*G139*I139+J139)/(IF(O139=0,0,INDEX($L:$L,O139))+F139)),IF(O139=0,0,INDEX($M:$M,O139))))</f>
        <v/>
      </c>
      <c r="N139" s="32" t="str">
        <f aca="false">IF(OR(D139="",B139&lt;&gt;"Salg"),"",F139*G139*I139-J139-F139*IF(O139=0,0,INDEX($M:$M,O139)))</f>
        <v/>
      </c>
      <c r="O139" s="34" t="str">
        <f aca="false">IF(D139="","",SUMPRODUCT(MAX(($D$4:D138=D139)*ROW($D$4:D138))))</f>
        <v/>
      </c>
    </row>
    <row r="140" customFormat="false" ht="15" hidden="false" customHeight="false" outlineLevel="0" collapsed="false">
      <c r="A140" s="35"/>
      <c r="B140" s="36"/>
      <c r="C140" s="36"/>
      <c r="D140" s="36"/>
      <c r="E140" s="36"/>
      <c r="F140" s="37"/>
      <c r="G140" s="38"/>
      <c r="H140" s="36"/>
      <c r="I140" s="39"/>
      <c r="J140" s="38"/>
      <c r="K140" s="32" t="str">
        <f aca="false">IF(D140="","",IF(B140="Køb",-(F140*G140*I140+J140),F140*G140*I140-J140))</f>
        <v/>
      </c>
      <c r="L140" s="33" t="str">
        <f aca="false">IF(D140="","",IF(O140=0,0,INDEX($L:$L,O140))+IF(B140="Køb",F140,IF(B140="Salg",-F140,0)))</f>
        <v/>
      </c>
      <c r="M140" s="32" t="str">
        <f aca="false">IF(D140="","",IF(B140="Køb",IF(IF(O140=0,0,INDEX($L:$L,O140))+F140=0,0,(IF(O140=0,0,INDEX($L:$L,O140))*IF(O140=0,0,INDEX($M:$M,O140))+F140*G140*I140+J140)/(IF(O140=0,0,INDEX($L:$L,O140))+F140)),IF(O140=0,0,INDEX($M:$M,O140))))</f>
        <v/>
      </c>
      <c r="N140" s="32" t="str">
        <f aca="false">IF(OR(D140="",B140&lt;&gt;"Salg"),"",F140*G140*I140-J140-F140*IF(O140=0,0,INDEX($M:$M,O140)))</f>
        <v/>
      </c>
      <c r="O140" s="34" t="str">
        <f aca="false">IF(D140="","",SUMPRODUCT(MAX(($D$4:D139=D140)*ROW($D$4:D139))))</f>
        <v/>
      </c>
    </row>
    <row r="141" customFormat="false" ht="15" hidden="false" customHeight="false" outlineLevel="0" collapsed="false">
      <c r="A141" s="35"/>
      <c r="B141" s="36"/>
      <c r="C141" s="36"/>
      <c r="D141" s="36"/>
      <c r="E141" s="36"/>
      <c r="F141" s="37"/>
      <c r="G141" s="38"/>
      <c r="H141" s="36"/>
      <c r="I141" s="39"/>
      <c r="J141" s="38"/>
      <c r="K141" s="32" t="str">
        <f aca="false">IF(D141="","",IF(B141="Køb",-(F141*G141*I141+J141),F141*G141*I141-J141))</f>
        <v/>
      </c>
      <c r="L141" s="33" t="str">
        <f aca="false">IF(D141="","",IF(O141=0,0,INDEX($L:$L,O141))+IF(B141="Køb",F141,IF(B141="Salg",-F141,0)))</f>
        <v/>
      </c>
      <c r="M141" s="32" t="str">
        <f aca="false">IF(D141="","",IF(B141="Køb",IF(IF(O141=0,0,INDEX($L:$L,O141))+F141=0,0,(IF(O141=0,0,INDEX($L:$L,O141))*IF(O141=0,0,INDEX($M:$M,O141))+F141*G141*I141+J141)/(IF(O141=0,0,INDEX($L:$L,O141))+F141)),IF(O141=0,0,INDEX($M:$M,O141))))</f>
        <v/>
      </c>
      <c r="N141" s="32" t="str">
        <f aca="false">IF(OR(D141="",B141&lt;&gt;"Salg"),"",F141*G141*I141-J141-F141*IF(O141=0,0,INDEX($M:$M,O141)))</f>
        <v/>
      </c>
      <c r="O141" s="34" t="str">
        <f aca="false">IF(D141="","",SUMPRODUCT(MAX(($D$4:D140=D141)*ROW($D$4:D140))))</f>
        <v/>
      </c>
    </row>
    <row r="142" customFormat="false" ht="15" hidden="false" customHeight="false" outlineLevel="0" collapsed="false">
      <c r="A142" s="35"/>
      <c r="B142" s="36"/>
      <c r="C142" s="36"/>
      <c r="D142" s="36"/>
      <c r="E142" s="36"/>
      <c r="F142" s="37"/>
      <c r="G142" s="38"/>
      <c r="H142" s="36"/>
      <c r="I142" s="39"/>
      <c r="J142" s="38"/>
      <c r="K142" s="32" t="str">
        <f aca="false">IF(D142="","",IF(B142="Køb",-(F142*G142*I142+J142),F142*G142*I142-J142))</f>
        <v/>
      </c>
      <c r="L142" s="33" t="str">
        <f aca="false">IF(D142="","",IF(O142=0,0,INDEX($L:$L,O142))+IF(B142="Køb",F142,IF(B142="Salg",-F142,0)))</f>
        <v/>
      </c>
      <c r="M142" s="32" t="str">
        <f aca="false">IF(D142="","",IF(B142="Køb",IF(IF(O142=0,0,INDEX($L:$L,O142))+F142=0,0,(IF(O142=0,0,INDEX($L:$L,O142))*IF(O142=0,0,INDEX($M:$M,O142))+F142*G142*I142+J142)/(IF(O142=0,0,INDEX($L:$L,O142))+F142)),IF(O142=0,0,INDEX($M:$M,O142))))</f>
        <v/>
      </c>
      <c r="N142" s="32" t="str">
        <f aca="false">IF(OR(D142="",B142&lt;&gt;"Salg"),"",F142*G142*I142-J142-F142*IF(O142=0,0,INDEX($M:$M,O142)))</f>
        <v/>
      </c>
      <c r="O142" s="34" t="str">
        <f aca="false">IF(D142="","",SUMPRODUCT(MAX(($D$4:D141=D142)*ROW($D$4:D141))))</f>
        <v/>
      </c>
    </row>
    <row r="143" customFormat="false" ht="15" hidden="false" customHeight="false" outlineLevel="0" collapsed="false">
      <c r="A143" s="35"/>
      <c r="B143" s="36"/>
      <c r="C143" s="36"/>
      <c r="D143" s="36"/>
      <c r="E143" s="36"/>
      <c r="F143" s="37"/>
      <c r="G143" s="38"/>
      <c r="H143" s="36"/>
      <c r="I143" s="39"/>
      <c r="J143" s="38"/>
      <c r="K143" s="32" t="str">
        <f aca="false">IF(D143="","",IF(B143="Køb",-(F143*G143*I143+J143),F143*G143*I143-J143))</f>
        <v/>
      </c>
      <c r="L143" s="33" t="str">
        <f aca="false">IF(D143="","",IF(O143=0,0,INDEX($L:$L,O143))+IF(B143="Køb",F143,IF(B143="Salg",-F143,0)))</f>
        <v/>
      </c>
      <c r="M143" s="32" t="str">
        <f aca="false">IF(D143="","",IF(B143="Køb",IF(IF(O143=0,0,INDEX($L:$L,O143))+F143=0,0,(IF(O143=0,0,INDEX($L:$L,O143))*IF(O143=0,0,INDEX($M:$M,O143))+F143*G143*I143+J143)/(IF(O143=0,0,INDEX($L:$L,O143))+F143)),IF(O143=0,0,INDEX($M:$M,O143))))</f>
        <v/>
      </c>
      <c r="N143" s="32" t="str">
        <f aca="false">IF(OR(D143="",B143&lt;&gt;"Salg"),"",F143*G143*I143-J143-F143*IF(O143=0,0,INDEX($M:$M,O143)))</f>
        <v/>
      </c>
      <c r="O143" s="34" t="str">
        <f aca="false">IF(D143="","",SUMPRODUCT(MAX(($D$4:D142=D143)*ROW($D$4:D142))))</f>
        <v/>
      </c>
    </row>
    <row r="144" customFormat="false" ht="15" hidden="false" customHeight="false" outlineLevel="0" collapsed="false">
      <c r="A144" s="35"/>
      <c r="B144" s="36"/>
      <c r="C144" s="36"/>
      <c r="D144" s="36"/>
      <c r="E144" s="36"/>
      <c r="F144" s="37"/>
      <c r="G144" s="38"/>
      <c r="H144" s="36"/>
      <c r="I144" s="39"/>
      <c r="J144" s="38"/>
      <c r="K144" s="32" t="str">
        <f aca="false">IF(D144="","",IF(B144="Køb",-(F144*G144*I144+J144),F144*G144*I144-J144))</f>
        <v/>
      </c>
      <c r="L144" s="33" t="str">
        <f aca="false">IF(D144="","",IF(O144=0,0,INDEX($L:$L,O144))+IF(B144="Køb",F144,IF(B144="Salg",-F144,0)))</f>
        <v/>
      </c>
      <c r="M144" s="32" t="str">
        <f aca="false">IF(D144="","",IF(B144="Køb",IF(IF(O144=0,0,INDEX($L:$L,O144))+F144=0,0,(IF(O144=0,0,INDEX($L:$L,O144))*IF(O144=0,0,INDEX($M:$M,O144))+F144*G144*I144+J144)/(IF(O144=0,0,INDEX($L:$L,O144))+F144)),IF(O144=0,0,INDEX($M:$M,O144))))</f>
        <v/>
      </c>
      <c r="N144" s="32" t="str">
        <f aca="false">IF(OR(D144="",B144&lt;&gt;"Salg"),"",F144*G144*I144-J144-F144*IF(O144=0,0,INDEX($M:$M,O144)))</f>
        <v/>
      </c>
      <c r="O144" s="34" t="str">
        <f aca="false">IF(D144="","",SUMPRODUCT(MAX(($D$4:D143=D144)*ROW($D$4:D143))))</f>
        <v/>
      </c>
    </row>
    <row r="145" customFormat="false" ht="15" hidden="false" customHeight="false" outlineLevel="0" collapsed="false">
      <c r="A145" s="35"/>
      <c r="B145" s="36"/>
      <c r="C145" s="36"/>
      <c r="D145" s="36"/>
      <c r="E145" s="36"/>
      <c r="F145" s="37"/>
      <c r="G145" s="38"/>
      <c r="H145" s="36"/>
      <c r="I145" s="39"/>
      <c r="J145" s="38"/>
      <c r="K145" s="32" t="str">
        <f aca="false">IF(D145="","",IF(B145="Køb",-(F145*G145*I145+J145),F145*G145*I145-J145))</f>
        <v/>
      </c>
      <c r="L145" s="33" t="str">
        <f aca="false">IF(D145="","",IF(O145=0,0,INDEX($L:$L,O145))+IF(B145="Køb",F145,IF(B145="Salg",-F145,0)))</f>
        <v/>
      </c>
      <c r="M145" s="32" t="str">
        <f aca="false">IF(D145="","",IF(B145="Køb",IF(IF(O145=0,0,INDEX($L:$L,O145))+F145=0,0,(IF(O145=0,0,INDEX($L:$L,O145))*IF(O145=0,0,INDEX($M:$M,O145))+F145*G145*I145+J145)/(IF(O145=0,0,INDEX($L:$L,O145))+F145)),IF(O145=0,0,INDEX($M:$M,O145))))</f>
        <v/>
      </c>
      <c r="N145" s="32" t="str">
        <f aca="false">IF(OR(D145="",B145&lt;&gt;"Salg"),"",F145*G145*I145-J145-F145*IF(O145=0,0,INDEX($M:$M,O145)))</f>
        <v/>
      </c>
      <c r="O145" s="34" t="str">
        <f aca="false">IF(D145="","",SUMPRODUCT(MAX(($D$4:D144=D145)*ROW($D$4:D144))))</f>
        <v/>
      </c>
    </row>
    <row r="146" customFormat="false" ht="15" hidden="false" customHeight="false" outlineLevel="0" collapsed="false">
      <c r="A146" s="35"/>
      <c r="B146" s="36"/>
      <c r="C146" s="36"/>
      <c r="D146" s="36"/>
      <c r="E146" s="36"/>
      <c r="F146" s="37"/>
      <c r="G146" s="38"/>
      <c r="H146" s="36"/>
      <c r="I146" s="39"/>
      <c r="J146" s="38"/>
      <c r="K146" s="32" t="str">
        <f aca="false">IF(D146="","",IF(B146="Køb",-(F146*G146*I146+J146),F146*G146*I146-J146))</f>
        <v/>
      </c>
      <c r="L146" s="33" t="str">
        <f aca="false">IF(D146="","",IF(O146=0,0,INDEX($L:$L,O146))+IF(B146="Køb",F146,IF(B146="Salg",-F146,0)))</f>
        <v/>
      </c>
      <c r="M146" s="32" t="str">
        <f aca="false">IF(D146="","",IF(B146="Køb",IF(IF(O146=0,0,INDEX($L:$L,O146))+F146=0,0,(IF(O146=0,0,INDEX($L:$L,O146))*IF(O146=0,0,INDEX($M:$M,O146))+F146*G146*I146+J146)/(IF(O146=0,0,INDEX($L:$L,O146))+F146)),IF(O146=0,0,INDEX($M:$M,O146))))</f>
        <v/>
      </c>
      <c r="N146" s="32" t="str">
        <f aca="false">IF(OR(D146="",B146&lt;&gt;"Salg"),"",F146*G146*I146-J146-F146*IF(O146=0,0,INDEX($M:$M,O146)))</f>
        <v/>
      </c>
      <c r="O146" s="34" t="str">
        <f aca="false">IF(D146="","",SUMPRODUCT(MAX(($D$4:D145=D146)*ROW($D$4:D145))))</f>
        <v/>
      </c>
    </row>
    <row r="147" customFormat="false" ht="15" hidden="false" customHeight="false" outlineLevel="0" collapsed="false">
      <c r="A147" s="35"/>
      <c r="B147" s="36"/>
      <c r="C147" s="36"/>
      <c r="D147" s="36"/>
      <c r="E147" s="36"/>
      <c r="F147" s="37"/>
      <c r="G147" s="38"/>
      <c r="H147" s="36"/>
      <c r="I147" s="39"/>
      <c r="J147" s="38"/>
      <c r="K147" s="32" t="str">
        <f aca="false">IF(D147="","",IF(B147="Køb",-(F147*G147*I147+J147),F147*G147*I147-J147))</f>
        <v/>
      </c>
      <c r="L147" s="33" t="str">
        <f aca="false">IF(D147="","",IF(O147=0,0,INDEX($L:$L,O147))+IF(B147="Køb",F147,IF(B147="Salg",-F147,0)))</f>
        <v/>
      </c>
      <c r="M147" s="32" t="str">
        <f aca="false">IF(D147="","",IF(B147="Køb",IF(IF(O147=0,0,INDEX($L:$L,O147))+F147=0,0,(IF(O147=0,0,INDEX($L:$L,O147))*IF(O147=0,0,INDEX($M:$M,O147))+F147*G147*I147+J147)/(IF(O147=0,0,INDEX($L:$L,O147))+F147)),IF(O147=0,0,INDEX($M:$M,O147))))</f>
        <v/>
      </c>
      <c r="N147" s="32" t="str">
        <f aca="false">IF(OR(D147="",B147&lt;&gt;"Salg"),"",F147*G147*I147-J147-F147*IF(O147=0,0,INDEX($M:$M,O147)))</f>
        <v/>
      </c>
      <c r="O147" s="34" t="str">
        <f aca="false">IF(D147="","",SUMPRODUCT(MAX(($D$4:D146=D147)*ROW($D$4:D146))))</f>
        <v/>
      </c>
    </row>
    <row r="148" customFormat="false" ht="15" hidden="false" customHeight="false" outlineLevel="0" collapsed="false">
      <c r="A148" s="35"/>
      <c r="B148" s="36"/>
      <c r="C148" s="36"/>
      <c r="D148" s="36"/>
      <c r="E148" s="36"/>
      <c r="F148" s="37"/>
      <c r="G148" s="38"/>
      <c r="H148" s="36"/>
      <c r="I148" s="39"/>
      <c r="J148" s="38"/>
      <c r="K148" s="32" t="str">
        <f aca="false">IF(D148="","",IF(B148="Køb",-(F148*G148*I148+J148),F148*G148*I148-J148))</f>
        <v/>
      </c>
      <c r="L148" s="33" t="str">
        <f aca="false">IF(D148="","",IF(O148=0,0,INDEX($L:$L,O148))+IF(B148="Køb",F148,IF(B148="Salg",-F148,0)))</f>
        <v/>
      </c>
      <c r="M148" s="32" t="str">
        <f aca="false">IF(D148="","",IF(B148="Køb",IF(IF(O148=0,0,INDEX($L:$L,O148))+F148=0,0,(IF(O148=0,0,INDEX($L:$L,O148))*IF(O148=0,0,INDEX($M:$M,O148))+F148*G148*I148+J148)/(IF(O148=0,0,INDEX($L:$L,O148))+F148)),IF(O148=0,0,INDEX($M:$M,O148))))</f>
        <v/>
      </c>
      <c r="N148" s="32" t="str">
        <f aca="false">IF(OR(D148="",B148&lt;&gt;"Salg"),"",F148*G148*I148-J148-F148*IF(O148=0,0,INDEX($M:$M,O148)))</f>
        <v/>
      </c>
      <c r="O148" s="34" t="str">
        <f aca="false">IF(D148="","",SUMPRODUCT(MAX(($D$4:D147=D148)*ROW($D$4:D147))))</f>
        <v/>
      </c>
    </row>
    <row r="149" customFormat="false" ht="15" hidden="false" customHeight="false" outlineLevel="0" collapsed="false">
      <c r="A149" s="35"/>
      <c r="B149" s="36"/>
      <c r="C149" s="36"/>
      <c r="D149" s="36"/>
      <c r="E149" s="36"/>
      <c r="F149" s="37"/>
      <c r="G149" s="38"/>
      <c r="H149" s="36"/>
      <c r="I149" s="39"/>
      <c r="J149" s="38"/>
      <c r="K149" s="32" t="str">
        <f aca="false">IF(D149="","",IF(B149="Køb",-(F149*G149*I149+J149),F149*G149*I149-J149))</f>
        <v/>
      </c>
      <c r="L149" s="33" t="str">
        <f aca="false">IF(D149="","",IF(O149=0,0,INDEX($L:$L,O149))+IF(B149="Køb",F149,IF(B149="Salg",-F149,0)))</f>
        <v/>
      </c>
      <c r="M149" s="32" t="str">
        <f aca="false">IF(D149="","",IF(B149="Køb",IF(IF(O149=0,0,INDEX($L:$L,O149))+F149=0,0,(IF(O149=0,0,INDEX($L:$L,O149))*IF(O149=0,0,INDEX($M:$M,O149))+F149*G149*I149+J149)/(IF(O149=0,0,INDEX($L:$L,O149))+F149)),IF(O149=0,0,INDEX($M:$M,O149))))</f>
        <v/>
      </c>
      <c r="N149" s="32" t="str">
        <f aca="false">IF(OR(D149="",B149&lt;&gt;"Salg"),"",F149*G149*I149-J149-F149*IF(O149=0,0,INDEX($M:$M,O149)))</f>
        <v/>
      </c>
      <c r="O149" s="34" t="str">
        <f aca="false">IF(D149="","",SUMPRODUCT(MAX(($D$4:D148=D149)*ROW($D$4:D148))))</f>
        <v/>
      </c>
    </row>
    <row r="150" customFormat="false" ht="15" hidden="false" customHeight="false" outlineLevel="0" collapsed="false">
      <c r="A150" s="35"/>
      <c r="B150" s="36"/>
      <c r="C150" s="36"/>
      <c r="D150" s="36"/>
      <c r="E150" s="36"/>
      <c r="F150" s="37"/>
      <c r="G150" s="38"/>
      <c r="H150" s="36"/>
      <c r="I150" s="39"/>
      <c r="J150" s="38"/>
      <c r="K150" s="32" t="str">
        <f aca="false">IF(D150="","",IF(B150="Køb",-(F150*G150*I150+J150),F150*G150*I150-J150))</f>
        <v/>
      </c>
      <c r="L150" s="33" t="str">
        <f aca="false">IF(D150="","",IF(O150=0,0,INDEX($L:$L,O150))+IF(B150="Køb",F150,IF(B150="Salg",-F150,0)))</f>
        <v/>
      </c>
      <c r="M150" s="32" t="str">
        <f aca="false">IF(D150="","",IF(B150="Køb",IF(IF(O150=0,0,INDEX($L:$L,O150))+F150=0,0,(IF(O150=0,0,INDEX($L:$L,O150))*IF(O150=0,0,INDEX($M:$M,O150))+F150*G150*I150+J150)/(IF(O150=0,0,INDEX($L:$L,O150))+F150)),IF(O150=0,0,INDEX($M:$M,O150))))</f>
        <v/>
      </c>
      <c r="N150" s="32" t="str">
        <f aca="false">IF(OR(D150="",B150&lt;&gt;"Salg"),"",F150*G150*I150-J150-F150*IF(O150=0,0,INDEX($M:$M,O150)))</f>
        <v/>
      </c>
      <c r="O150" s="34" t="str">
        <f aca="false">IF(D150="","",SUMPRODUCT(MAX(($D$4:D149=D150)*ROW($D$4:D149))))</f>
        <v/>
      </c>
    </row>
    <row r="151" customFormat="false" ht="15" hidden="false" customHeight="false" outlineLevel="0" collapsed="false">
      <c r="A151" s="35"/>
      <c r="B151" s="36"/>
      <c r="C151" s="36"/>
      <c r="D151" s="36"/>
      <c r="E151" s="36"/>
      <c r="F151" s="37"/>
      <c r="G151" s="38"/>
      <c r="H151" s="36"/>
      <c r="I151" s="39"/>
      <c r="J151" s="38"/>
      <c r="K151" s="32" t="str">
        <f aca="false">IF(D151="","",IF(B151="Køb",-(F151*G151*I151+J151),F151*G151*I151-J151))</f>
        <v/>
      </c>
      <c r="L151" s="33" t="str">
        <f aca="false">IF(D151="","",IF(O151=0,0,INDEX($L:$L,O151))+IF(B151="Køb",F151,IF(B151="Salg",-F151,0)))</f>
        <v/>
      </c>
      <c r="M151" s="32" t="str">
        <f aca="false">IF(D151="","",IF(B151="Køb",IF(IF(O151=0,0,INDEX($L:$L,O151))+F151=0,0,(IF(O151=0,0,INDEX($L:$L,O151))*IF(O151=0,0,INDEX($M:$M,O151))+F151*G151*I151+J151)/(IF(O151=0,0,INDEX($L:$L,O151))+F151)),IF(O151=0,0,INDEX($M:$M,O151))))</f>
        <v/>
      </c>
      <c r="N151" s="32" t="str">
        <f aca="false">IF(OR(D151="",B151&lt;&gt;"Salg"),"",F151*G151*I151-J151-F151*IF(O151=0,0,INDEX($M:$M,O151)))</f>
        <v/>
      </c>
      <c r="O151" s="34" t="str">
        <f aca="false">IF(D151="","",SUMPRODUCT(MAX(($D$4:D150=D151)*ROW($D$4:D150))))</f>
        <v/>
      </c>
    </row>
    <row r="152" customFormat="false" ht="15" hidden="false" customHeight="false" outlineLevel="0" collapsed="false">
      <c r="A152" s="35"/>
      <c r="B152" s="36"/>
      <c r="C152" s="36"/>
      <c r="D152" s="36"/>
      <c r="E152" s="36"/>
      <c r="F152" s="37"/>
      <c r="G152" s="38"/>
      <c r="H152" s="36"/>
      <c r="I152" s="39"/>
      <c r="J152" s="38"/>
      <c r="K152" s="32" t="str">
        <f aca="false">IF(D152="","",IF(B152="Køb",-(F152*G152*I152+J152),F152*G152*I152-J152))</f>
        <v/>
      </c>
      <c r="L152" s="33" t="str">
        <f aca="false">IF(D152="","",IF(O152=0,0,INDEX($L:$L,O152))+IF(B152="Køb",F152,IF(B152="Salg",-F152,0)))</f>
        <v/>
      </c>
      <c r="M152" s="32" t="str">
        <f aca="false">IF(D152="","",IF(B152="Køb",IF(IF(O152=0,0,INDEX($L:$L,O152))+F152=0,0,(IF(O152=0,0,INDEX($L:$L,O152))*IF(O152=0,0,INDEX($M:$M,O152))+F152*G152*I152+J152)/(IF(O152=0,0,INDEX($L:$L,O152))+F152)),IF(O152=0,0,INDEX($M:$M,O152))))</f>
        <v/>
      </c>
      <c r="N152" s="32" t="str">
        <f aca="false">IF(OR(D152="",B152&lt;&gt;"Salg"),"",F152*G152*I152-J152-F152*IF(O152=0,0,INDEX($M:$M,O152)))</f>
        <v/>
      </c>
      <c r="O152" s="34" t="str">
        <f aca="false">IF(D152="","",SUMPRODUCT(MAX(($D$4:D151=D152)*ROW($D$4:D151))))</f>
        <v/>
      </c>
    </row>
    <row r="153" customFormat="false" ht="15" hidden="false" customHeight="false" outlineLevel="0" collapsed="false">
      <c r="A153" s="35"/>
      <c r="B153" s="36"/>
      <c r="C153" s="36"/>
      <c r="D153" s="36"/>
      <c r="E153" s="36"/>
      <c r="F153" s="37"/>
      <c r="G153" s="38"/>
      <c r="H153" s="36"/>
      <c r="I153" s="39"/>
      <c r="J153" s="38"/>
      <c r="K153" s="32" t="str">
        <f aca="false">IF(D153="","",IF(B153="Køb",-(F153*G153*I153+J153),F153*G153*I153-J153))</f>
        <v/>
      </c>
      <c r="L153" s="33" t="str">
        <f aca="false">IF(D153="","",IF(O153=0,0,INDEX($L:$L,O153))+IF(B153="Køb",F153,IF(B153="Salg",-F153,0)))</f>
        <v/>
      </c>
      <c r="M153" s="32" t="str">
        <f aca="false">IF(D153="","",IF(B153="Køb",IF(IF(O153=0,0,INDEX($L:$L,O153))+F153=0,0,(IF(O153=0,0,INDEX($L:$L,O153))*IF(O153=0,0,INDEX($M:$M,O153))+F153*G153*I153+J153)/(IF(O153=0,0,INDEX($L:$L,O153))+F153)),IF(O153=0,0,INDEX($M:$M,O153))))</f>
        <v/>
      </c>
      <c r="N153" s="32" t="str">
        <f aca="false">IF(OR(D153="",B153&lt;&gt;"Salg"),"",F153*G153*I153-J153-F153*IF(O153=0,0,INDEX($M:$M,O153)))</f>
        <v/>
      </c>
      <c r="O153" s="34" t="str">
        <f aca="false">IF(D153="","",SUMPRODUCT(MAX(($D$4:D152=D153)*ROW($D$4:D152))))</f>
        <v/>
      </c>
    </row>
    <row r="154" customFormat="false" ht="15" hidden="false" customHeight="false" outlineLevel="0" collapsed="false">
      <c r="A154" s="35"/>
      <c r="B154" s="36"/>
      <c r="C154" s="36"/>
      <c r="D154" s="36"/>
      <c r="E154" s="36"/>
      <c r="F154" s="37"/>
      <c r="G154" s="38"/>
      <c r="H154" s="36"/>
      <c r="I154" s="39"/>
      <c r="J154" s="38"/>
      <c r="K154" s="32" t="str">
        <f aca="false">IF(D154="","",IF(B154="Køb",-(F154*G154*I154+J154),F154*G154*I154-J154))</f>
        <v/>
      </c>
      <c r="L154" s="33" t="str">
        <f aca="false">IF(D154="","",IF(O154=0,0,INDEX($L:$L,O154))+IF(B154="Køb",F154,IF(B154="Salg",-F154,0)))</f>
        <v/>
      </c>
      <c r="M154" s="32" t="str">
        <f aca="false">IF(D154="","",IF(B154="Køb",IF(IF(O154=0,0,INDEX($L:$L,O154))+F154=0,0,(IF(O154=0,0,INDEX($L:$L,O154))*IF(O154=0,0,INDEX($M:$M,O154))+F154*G154*I154+J154)/(IF(O154=0,0,INDEX($L:$L,O154))+F154)),IF(O154=0,0,INDEX($M:$M,O154))))</f>
        <v/>
      </c>
      <c r="N154" s="32" t="str">
        <f aca="false">IF(OR(D154="",B154&lt;&gt;"Salg"),"",F154*G154*I154-J154-F154*IF(O154=0,0,INDEX($M:$M,O154)))</f>
        <v/>
      </c>
      <c r="O154" s="34" t="str">
        <f aca="false">IF(D154="","",SUMPRODUCT(MAX(($D$4:D153=D154)*ROW($D$4:D153))))</f>
        <v/>
      </c>
    </row>
    <row r="155" customFormat="false" ht="15" hidden="false" customHeight="false" outlineLevel="0" collapsed="false">
      <c r="A155" s="35"/>
      <c r="B155" s="36"/>
      <c r="C155" s="36"/>
      <c r="D155" s="36"/>
      <c r="E155" s="36"/>
      <c r="F155" s="37"/>
      <c r="G155" s="38"/>
      <c r="H155" s="36"/>
      <c r="I155" s="39"/>
      <c r="J155" s="38"/>
      <c r="K155" s="32" t="str">
        <f aca="false">IF(D155="","",IF(B155="Køb",-(F155*G155*I155+J155),F155*G155*I155-J155))</f>
        <v/>
      </c>
      <c r="L155" s="33" t="str">
        <f aca="false">IF(D155="","",IF(O155=0,0,INDEX($L:$L,O155))+IF(B155="Køb",F155,IF(B155="Salg",-F155,0)))</f>
        <v/>
      </c>
      <c r="M155" s="32" t="str">
        <f aca="false">IF(D155="","",IF(B155="Køb",IF(IF(O155=0,0,INDEX($L:$L,O155))+F155=0,0,(IF(O155=0,0,INDEX($L:$L,O155))*IF(O155=0,0,INDEX($M:$M,O155))+F155*G155*I155+J155)/(IF(O155=0,0,INDEX($L:$L,O155))+F155)),IF(O155=0,0,INDEX($M:$M,O155))))</f>
        <v/>
      </c>
      <c r="N155" s="32" t="str">
        <f aca="false">IF(OR(D155="",B155&lt;&gt;"Salg"),"",F155*G155*I155-J155-F155*IF(O155=0,0,INDEX($M:$M,O155)))</f>
        <v/>
      </c>
      <c r="O155" s="34" t="str">
        <f aca="false">IF(D155="","",SUMPRODUCT(MAX(($D$4:D154=D155)*ROW($D$4:D154))))</f>
        <v/>
      </c>
    </row>
    <row r="156" customFormat="false" ht="15" hidden="false" customHeight="false" outlineLevel="0" collapsed="false">
      <c r="A156" s="35"/>
      <c r="B156" s="36"/>
      <c r="C156" s="36"/>
      <c r="D156" s="36"/>
      <c r="E156" s="36"/>
      <c r="F156" s="37"/>
      <c r="G156" s="38"/>
      <c r="H156" s="36"/>
      <c r="I156" s="39"/>
      <c r="J156" s="38"/>
      <c r="K156" s="32" t="str">
        <f aca="false">IF(D156="","",IF(B156="Køb",-(F156*G156*I156+J156),F156*G156*I156-J156))</f>
        <v/>
      </c>
      <c r="L156" s="33" t="str">
        <f aca="false">IF(D156="","",IF(O156=0,0,INDEX($L:$L,O156))+IF(B156="Køb",F156,IF(B156="Salg",-F156,0)))</f>
        <v/>
      </c>
      <c r="M156" s="32" t="str">
        <f aca="false">IF(D156="","",IF(B156="Køb",IF(IF(O156=0,0,INDEX($L:$L,O156))+F156=0,0,(IF(O156=0,0,INDEX($L:$L,O156))*IF(O156=0,0,INDEX($M:$M,O156))+F156*G156*I156+J156)/(IF(O156=0,0,INDEX($L:$L,O156))+F156)),IF(O156=0,0,INDEX($M:$M,O156))))</f>
        <v/>
      </c>
      <c r="N156" s="32" t="str">
        <f aca="false">IF(OR(D156="",B156&lt;&gt;"Salg"),"",F156*G156*I156-J156-F156*IF(O156=0,0,INDEX($M:$M,O156)))</f>
        <v/>
      </c>
      <c r="O156" s="34" t="str">
        <f aca="false">IF(D156="","",SUMPRODUCT(MAX(($D$4:D155=D156)*ROW($D$4:D155))))</f>
        <v/>
      </c>
    </row>
    <row r="157" customFormat="false" ht="15" hidden="false" customHeight="false" outlineLevel="0" collapsed="false">
      <c r="A157" s="35"/>
      <c r="B157" s="36"/>
      <c r="C157" s="36"/>
      <c r="D157" s="36"/>
      <c r="E157" s="36"/>
      <c r="F157" s="37"/>
      <c r="G157" s="38"/>
      <c r="H157" s="36"/>
      <c r="I157" s="39"/>
      <c r="J157" s="38"/>
      <c r="K157" s="32" t="str">
        <f aca="false">IF(D157="","",IF(B157="Køb",-(F157*G157*I157+J157),F157*G157*I157-J157))</f>
        <v/>
      </c>
      <c r="L157" s="33" t="str">
        <f aca="false">IF(D157="","",IF(O157=0,0,INDEX($L:$L,O157))+IF(B157="Køb",F157,IF(B157="Salg",-F157,0)))</f>
        <v/>
      </c>
      <c r="M157" s="32" t="str">
        <f aca="false">IF(D157="","",IF(B157="Køb",IF(IF(O157=0,0,INDEX($L:$L,O157))+F157=0,0,(IF(O157=0,0,INDEX($L:$L,O157))*IF(O157=0,0,INDEX($M:$M,O157))+F157*G157*I157+J157)/(IF(O157=0,0,INDEX($L:$L,O157))+F157)),IF(O157=0,0,INDEX($M:$M,O157))))</f>
        <v/>
      </c>
      <c r="N157" s="32" t="str">
        <f aca="false">IF(OR(D157="",B157&lt;&gt;"Salg"),"",F157*G157*I157-J157-F157*IF(O157=0,0,INDEX($M:$M,O157)))</f>
        <v/>
      </c>
      <c r="O157" s="34" t="str">
        <f aca="false">IF(D157="","",SUMPRODUCT(MAX(($D$4:D156=D157)*ROW($D$4:D156))))</f>
        <v/>
      </c>
    </row>
    <row r="158" customFormat="false" ht="15" hidden="false" customHeight="false" outlineLevel="0" collapsed="false">
      <c r="A158" s="35"/>
      <c r="B158" s="36"/>
      <c r="C158" s="36"/>
      <c r="D158" s="36"/>
      <c r="E158" s="36"/>
      <c r="F158" s="37"/>
      <c r="G158" s="38"/>
      <c r="H158" s="36"/>
      <c r="I158" s="39"/>
      <c r="J158" s="38"/>
      <c r="K158" s="32" t="str">
        <f aca="false">IF(D158="","",IF(B158="Køb",-(F158*G158*I158+J158),F158*G158*I158-J158))</f>
        <v/>
      </c>
      <c r="L158" s="33" t="str">
        <f aca="false">IF(D158="","",IF(O158=0,0,INDEX($L:$L,O158))+IF(B158="Køb",F158,IF(B158="Salg",-F158,0)))</f>
        <v/>
      </c>
      <c r="M158" s="32" t="str">
        <f aca="false">IF(D158="","",IF(B158="Køb",IF(IF(O158=0,0,INDEX($L:$L,O158))+F158=0,0,(IF(O158=0,0,INDEX($L:$L,O158))*IF(O158=0,0,INDEX($M:$M,O158))+F158*G158*I158+J158)/(IF(O158=0,0,INDEX($L:$L,O158))+F158)),IF(O158=0,0,INDEX($M:$M,O158))))</f>
        <v/>
      </c>
      <c r="N158" s="32" t="str">
        <f aca="false">IF(OR(D158="",B158&lt;&gt;"Salg"),"",F158*G158*I158-J158-F158*IF(O158=0,0,INDEX($M:$M,O158)))</f>
        <v/>
      </c>
      <c r="O158" s="34" t="str">
        <f aca="false">IF(D158="","",SUMPRODUCT(MAX(($D$4:D157=D158)*ROW($D$4:D157))))</f>
        <v/>
      </c>
    </row>
    <row r="159" customFormat="false" ht="15" hidden="false" customHeight="false" outlineLevel="0" collapsed="false">
      <c r="A159" s="35"/>
      <c r="B159" s="36"/>
      <c r="C159" s="36"/>
      <c r="D159" s="36"/>
      <c r="E159" s="36"/>
      <c r="F159" s="37"/>
      <c r="G159" s="38"/>
      <c r="H159" s="36"/>
      <c r="I159" s="39"/>
      <c r="J159" s="38"/>
      <c r="K159" s="32" t="str">
        <f aca="false">IF(D159="","",IF(B159="Køb",-(F159*G159*I159+J159),F159*G159*I159-J159))</f>
        <v/>
      </c>
      <c r="L159" s="33" t="str">
        <f aca="false">IF(D159="","",IF(O159=0,0,INDEX($L:$L,O159))+IF(B159="Køb",F159,IF(B159="Salg",-F159,0)))</f>
        <v/>
      </c>
      <c r="M159" s="32" t="str">
        <f aca="false">IF(D159="","",IF(B159="Køb",IF(IF(O159=0,0,INDEX($L:$L,O159))+F159=0,0,(IF(O159=0,0,INDEX($L:$L,O159))*IF(O159=0,0,INDEX($M:$M,O159))+F159*G159*I159+J159)/(IF(O159=0,0,INDEX($L:$L,O159))+F159)),IF(O159=0,0,INDEX($M:$M,O159))))</f>
        <v/>
      </c>
      <c r="N159" s="32" t="str">
        <f aca="false">IF(OR(D159="",B159&lt;&gt;"Salg"),"",F159*G159*I159-J159-F159*IF(O159=0,0,INDEX($M:$M,O159)))</f>
        <v/>
      </c>
      <c r="O159" s="34" t="str">
        <f aca="false">IF(D159="","",SUMPRODUCT(MAX(($D$4:D158=D159)*ROW($D$4:D158))))</f>
        <v/>
      </c>
    </row>
    <row r="160" customFormat="false" ht="15" hidden="false" customHeight="false" outlineLevel="0" collapsed="false">
      <c r="A160" s="35"/>
      <c r="B160" s="36"/>
      <c r="C160" s="36"/>
      <c r="D160" s="36"/>
      <c r="E160" s="36"/>
      <c r="F160" s="37"/>
      <c r="G160" s="38"/>
      <c r="H160" s="36"/>
      <c r="I160" s="39"/>
      <c r="J160" s="38"/>
      <c r="K160" s="32" t="str">
        <f aca="false">IF(D160="","",IF(B160="Køb",-(F160*G160*I160+J160),F160*G160*I160-J160))</f>
        <v/>
      </c>
      <c r="L160" s="33" t="str">
        <f aca="false">IF(D160="","",IF(O160=0,0,INDEX($L:$L,O160))+IF(B160="Køb",F160,IF(B160="Salg",-F160,0)))</f>
        <v/>
      </c>
      <c r="M160" s="32" t="str">
        <f aca="false">IF(D160="","",IF(B160="Køb",IF(IF(O160=0,0,INDEX($L:$L,O160))+F160=0,0,(IF(O160=0,0,INDEX($L:$L,O160))*IF(O160=0,0,INDEX($M:$M,O160))+F160*G160*I160+J160)/(IF(O160=0,0,INDEX($L:$L,O160))+F160)),IF(O160=0,0,INDEX($M:$M,O160))))</f>
        <v/>
      </c>
      <c r="N160" s="32" t="str">
        <f aca="false">IF(OR(D160="",B160&lt;&gt;"Salg"),"",F160*G160*I160-J160-F160*IF(O160=0,0,INDEX($M:$M,O160)))</f>
        <v/>
      </c>
      <c r="O160" s="34" t="str">
        <f aca="false">IF(D160="","",SUMPRODUCT(MAX(($D$4:D159=D160)*ROW($D$4:D159))))</f>
        <v/>
      </c>
    </row>
    <row r="161" customFormat="false" ht="15" hidden="false" customHeight="false" outlineLevel="0" collapsed="false">
      <c r="A161" s="35"/>
      <c r="B161" s="36"/>
      <c r="C161" s="36"/>
      <c r="D161" s="36"/>
      <c r="E161" s="36"/>
      <c r="F161" s="37"/>
      <c r="G161" s="38"/>
      <c r="H161" s="36"/>
      <c r="I161" s="39"/>
      <c r="J161" s="38"/>
      <c r="K161" s="32" t="str">
        <f aca="false">IF(D161="","",IF(B161="Køb",-(F161*G161*I161+J161),F161*G161*I161-J161))</f>
        <v/>
      </c>
      <c r="L161" s="33" t="str">
        <f aca="false">IF(D161="","",IF(O161=0,0,INDEX($L:$L,O161))+IF(B161="Køb",F161,IF(B161="Salg",-F161,0)))</f>
        <v/>
      </c>
      <c r="M161" s="32" t="str">
        <f aca="false">IF(D161="","",IF(B161="Køb",IF(IF(O161=0,0,INDEX($L:$L,O161))+F161=0,0,(IF(O161=0,0,INDEX($L:$L,O161))*IF(O161=0,0,INDEX($M:$M,O161))+F161*G161*I161+J161)/(IF(O161=0,0,INDEX($L:$L,O161))+F161)),IF(O161=0,0,INDEX($M:$M,O161))))</f>
        <v/>
      </c>
      <c r="N161" s="32" t="str">
        <f aca="false">IF(OR(D161="",B161&lt;&gt;"Salg"),"",F161*G161*I161-J161-F161*IF(O161=0,0,INDEX($M:$M,O161)))</f>
        <v/>
      </c>
      <c r="O161" s="34" t="str">
        <f aca="false">IF(D161="","",SUMPRODUCT(MAX(($D$4:D160=D161)*ROW($D$4:D160))))</f>
        <v/>
      </c>
    </row>
    <row r="162" customFormat="false" ht="15" hidden="false" customHeight="false" outlineLevel="0" collapsed="false">
      <c r="A162" s="35"/>
      <c r="B162" s="36"/>
      <c r="C162" s="36"/>
      <c r="D162" s="36"/>
      <c r="E162" s="36"/>
      <c r="F162" s="37"/>
      <c r="G162" s="38"/>
      <c r="H162" s="36"/>
      <c r="I162" s="39"/>
      <c r="J162" s="38"/>
      <c r="K162" s="32" t="str">
        <f aca="false">IF(D162="","",IF(B162="Køb",-(F162*G162*I162+J162),F162*G162*I162-J162))</f>
        <v/>
      </c>
      <c r="L162" s="33" t="str">
        <f aca="false">IF(D162="","",IF(O162=0,0,INDEX($L:$L,O162))+IF(B162="Køb",F162,IF(B162="Salg",-F162,0)))</f>
        <v/>
      </c>
      <c r="M162" s="32" t="str">
        <f aca="false">IF(D162="","",IF(B162="Køb",IF(IF(O162=0,0,INDEX($L:$L,O162))+F162=0,0,(IF(O162=0,0,INDEX($L:$L,O162))*IF(O162=0,0,INDEX($M:$M,O162))+F162*G162*I162+J162)/(IF(O162=0,0,INDEX($L:$L,O162))+F162)),IF(O162=0,0,INDEX($M:$M,O162))))</f>
        <v/>
      </c>
      <c r="N162" s="32" t="str">
        <f aca="false">IF(OR(D162="",B162&lt;&gt;"Salg"),"",F162*G162*I162-J162-F162*IF(O162=0,0,INDEX($M:$M,O162)))</f>
        <v/>
      </c>
      <c r="O162" s="34" t="str">
        <f aca="false">IF(D162="","",SUMPRODUCT(MAX(($D$4:D161=D162)*ROW($D$4:D161))))</f>
        <v/>
      </c>
    </row>
    <row r="163" customFormat="false" ht="15" hidden="false" customHeight="false" outlineLevel="0" collapsed="false">
      <c r="A163" s="35"/>
      <c r="B163" s="36"/>
      <c r="C163" s="36"/>
      <c r="D163" s="36"/>
      <c r="E163" s="36"/>
      <c r="F163" s="37"/>
      <c r="G163" s="38"/>
      <c r="H163" s="36"/>
      <c r="I163" s="39"/>
      <c r="J163" s="38"/>
      <c r="K163" s="32" t="str">
        <f aca="false">IF(D163="","",IF(B163="Køb",-(F163*G163*I163+J163),F163*G163*I163-J163))</f>
        <v/>
      </c>
      <c r="L163" s="33" t="str">
        <f aca="false">IF(D163="","",IF(O163=0,0,INDEX($L:$L,O163))+IF(B163="Køb",F163,IF(B163="Salg",-F163,0)))</f>
        <v/>
      </c>
      <c r="M163" s="32" t="str">
        <f aca="false">IF(D163="","",IF(B163="Køb",IF(IF(O163=0,0,INDEX($L:$L,O163))+F163=0,0,(IF(O163=0,0,INDEX($L:$L,O163))*IF(O163=0,0,INDEX($M:$M,O163))+F163*G163*I163+J163)/(IF(O163=0,0,INDEX($L:$L,O163))+F163)),IF(O163=0,0,INDEX($M:$M,O163))))</f>
        <v/>
      </c>
      <c r="N163" s="32" t="str">
        <f aca="false">IF(OR(D163="",B163&lt;&gt;"Salg"),"",F163*G163*I163-J163-F163*IF(O163=0,0,INDEX($M:$M,O163)))</f>
        <v/>
      </c>
      <c r="O163" s="34" t="str">
        <f aca="false">IF(D163="","",SUMPRODUCT(MAX(($D$4:D162=D163)*ROW($D$4:D162))))</f>
        <v/>
      </c>
    </row>
    <row r="164" customFormat="false" ht="15" hidden="false" customHeight="false" outlineLevel="0" collapsed="false">
      <c r="A164" s="35"/>
      <c r="B164" s="36"/>
      <c r="C164" s="36"/>
      <c r="D164" s="36"/>
      <c r="E164" s="36"/>
      <c r="F164" s="37"/>
      <c r="G164" s="38"/>
      <c r="H164" s="36"/>
      <c r="I164" s="39"/>
      <c r="J164" s="38"/>
      <c r="K164" s="32" t="str">
        <f aca="false">IF(D164="","",IF(B164="Køb",-(F164*G164*I164+J164),F164*G164*I164-J164))</f>
        <v/>
      </c>
      <c r="L164" s="33" t="str">
        <f aca="false">IF(D164="","",IF(O164=0,0,INDEX($L:$L,O164))+IF(B164="Køb",F164,IF(B164="Salg",-F164,0)))</f>
        <v/>
      </c>
      <c r="M164" s="32" t="str">
        <f aca="false">IF(D164="","",IF(B164="Køb",IF(IF(O164=0,0,INDEX($L:$L,O164))+F164=0,0,(IF(O164=0,0,INDEX($L:$L,O164))*IF(O164=0,0,INDEX($M:$M,O164))+F164*G164*I164+J164)/(IF(O164=0,0,INDEX($L:$L,O164))+F164)),IF(O164=0,0,INDEX($M:$M,O164))))</f>
        <v/>
      </c>
      <c r="N164" s="32" t="str">
        <f aca="false">IF(OR(D164="",B164&lt;&gt;"Salg"),"",F164*G164*I164-J164-F164*IF(O164=0,0,INDEX($M:$M,O164)))</f>
        <v/>
      </c>
      <c r="O164" s="34" t="str">
        <f aca="false">IF(D164="","",SUMPRODUCT(MAX(($D$4:D163=D164)*ROW($D$4:D163))))</f>
        <v/>
      </c>
    </row>
    <row r="165" customFormat="false" ht="15" hidden="false" customHeight="false" outlineLevel="0" collapsed="false">
      <c r="A165" s="35"/>
      <c r="B165" s="36"/>
      <c r="C165" s="36"/>
      <c r="D165" s="36"/>
      <c r="E165" s="36"/>
      <c r="F165" s="37"/>
      <c r="G165" s="38"/>
      <c r="H165" s="36"/>
      <c r="I165" s="39"/>
      <c r="J165" s="38"/>
      <c r="K165" s="32" t="str">
        <f aca="false">IF(D165="","",IF(B165="Køb",-(F165*G165*I165+J165),F165*G165*I165-J165))</f>
        <v/>
      </c>
      <c r="L165" s="33" t="str">
        <f aca="false">IF(D165="","",IF(O165=0,0,INDEX($L:$L,O165))+IF(B165="Køb",F165,IF(B165="Salg",-F165,0)))</f>
        <v/>
      </c>
      <c r="M165" s="32" t="str">
        <f aca="false">IF(D165="","",IF(B165="Køb",IF(IF(O165=0,0,INDEX($L:$L,O165))+F165=0,0,(IF(O165=0,0,INDEX($L:$L,O165))*IF(O165=0,0,INDEX($M:$M,O165))+F165*G165*I165+J165)/(IF(O165=0,0,INDEX($L:$L,O165))+F165)),IF(O165=0,0,INDEX($M:$M,O165))))</f>
        <v/>
      </c>
      <c r="N165" s="32" t="str">
        <f aca="false">IF(OR(D165="",B165&lt;&gt;"Salg"),"",F165*G165*I165-J165-F165*IF(O165=0,0,INDEX($M:$M,O165)))</f>
        <v/>
      </c>
      <c r="O165" s="34" t="str">
        <f aca="false">IF(D165="","",SUMPRODUCT(MAX(($D$4:D164=D165)*ROW($D$4:D164))))</f>
        <v/>
      </c>
    </row>
    <row r="166" customFormat="false" ht="15" hidden="false" customHeight="false" outlineLevel="0" collapsed="false">
      <c r="A166" s="35"/>
      <c r="B166" s="36"/>
      <c r="C166" s="36"/>
      <c r="D166" s="36"/>
      <c r="E166" s="36"/>
      <c r="F166" s="37"/>
      <c r="G166" s="38"/>
      <c r="H166" s="36"/>
      <c r="I166" s="39"/>
      <c r="J166" s="38"/>
      <c r="K166" s="32" t="str">
        <f aca="false">IF(D166="","",IF(B166="Køb",-(F166*G166*I166+J166),F166*G166*I166-J166))</f>
        <v/>
      </c>
      <c r="L166" s="33" t="str">
        <f aca="false">IF(D166="","",IF(O166=0,0,INDEX($L:$L,O166))+IF(B166="Køb",F166,IF(B166="Salg",-F166,0)))</f>
        <v/>
      </c>
      <c r="M166" s="32" t="str">
        <f aca="false">IF(D166="","",IF(B166="Køb",IF(IF(O166=0,0,INDEX($L:$L,O166))+F166=0,0,(IF(O166=0,0,INDEX($L:$L,O166))*IF(O166=0,0,INDEX($M:$M,O166))+F166*G166*I166+J166)/(IF(O166=0,0,INDEX($L:$L,O166))+F166)),IF(O166=0,0,INDEX($M:$M,O166))))</f>
        <v/>
      </c>
      <c r="N166" s="32" t="str">
        <f aca="false">IF(OR(D166="",B166&lt;&gt;"Salg"),"",F166*G166*I166-J166-F166*IF(O166=0,0,INDEX($M:$M,O166)))</f>
        <v/>
      </c>
      <c r="O166" s="34" t="str">
        <f aca="false">IF(D166="","",SUMPRODUCT(MAX(($D$4:D165=D166)*ROW($D$4:D165))))</f>
        <v/>
      </c>
    </row>
    <row r="167" customFormat="false" ht="15" hidden="false" customHeight="false" outlineLevel="0" collapsed="false">
      <c r="A167" s="35"/>
      <c r="B167" s="36"/>
      <c r="C167" s="36"/>
      <c r="D167" s="36"/>
      <c r="E167" s="36"/>
      <c r="F167" s="37"/>
      <c r="G167" s="38"/>
      <c r="H167" s="36"/>
      <c r="I167" s="39"/>
      <c r="J167" s="38"/>
      <c r="K167" s="32" t="str">
        <f aca="false">IF(D167="","",IF(B167="Køb",-(F167*G167*I167+J167),F167*G167*I167-J167))</f>
        <v/>
      </c>
      <c r="L167" s="33" t="str">
        <f aca="false">IF(D167="","",IF(O167=0,0,INDEX($L:$L,O167))+IF(B167="Køb",F167,IF(B167="Salg",-F167,0)))</f>
        <v/>
      </c>
      <c r="M167" s="32" t="str">
        <f aca="false">IF(D167="","",IF(B167="Køb",IF(IF(O167=0,0,INDEX($L:$L,O167))+F167=0,0,(IF(O167=0,0,INDEX($L:$L,O167))*IF(O167=0,0,INDEX($M:$M,O167))+F167*G167*I167+J167)/(IF(O167=0,0,INDEX($L:$L,O167))+F167)),IF(O167=0,0,INDEX($M:$M,O167))))</f>
        <v/>
      </c>
      <c r="N167" s="32" t="str">
        <f aca="false">IF(OR(D167="",B167&lt;&gt;"Salg"),"",F167*G167*I167-J167-F167*IF(O167=0,0,INDEX($M:$M,O167)))</f>
        <v/>
      </c>
      <c r="O167" s="34" t="str">
        <f aca="false">IF(D167="","",SUMPRODUCT(MAX(($D$4:D166=D167)*ROW($D$4:D166))))</f>
        <v/>
      </c>
    </row>
    <row r="168" customFormat="false" ht="15" hidden="false" customHeight="false" outlineLevel="0" collapsed="false">
      <c r="A168" s="35"/>
      <c r="B168" s="36"/>
      <c r="C168" s="36"/>
      <c r="D168" s="36"/>
      <c r="E168" s="36"/>
      <c r="F168" s="37"/>
      <c r="G168" s="38"/>
      <c r="H168" s="36"/>
      <c r="I168" s="39"/>
      <c r="J168" s="38"/>
      <c r="K168" s="32" t="str">
        <f aca="false">IF(D168="","",IF(B168="Køb",-(F168*G168*I168+J168),F168*G168*I168-J168))</f>
        <v/>
      </c>
      <c r="L168" s="33" t="str">
        <f aca="false">IF(D168="","",IF(O168=0,0,INDEX($L:$L,O168))+IF(B168="Køb",F168,IF(B168="Salg",-F168,0)))</f>
        <v/>
      </c>
      <c r="M168" s="32" t="str">
        <f aca="false">IF(D168="","",IF(B168="Køb",IF(IF(O168=0,0,INDEX($L:$L,O168))+F168=0,0,(IF(O168=0,0,INDEX($L:$L,O168))*IF(O168=0,0,INDEX($M:$M,O168))+F168*G168*I168+J168)/(IF(O168=0,0,INDEX($L:$L,O168))+F168)),IF(O168=0,0,INDEX($M:$M,O168))))</f>
        <v/>
      </c>
      <c r="N168" s="32" t="str">
        <f aca="false">IF(OR(D168="",B168&lt;&gt;"Salg"),"",F168*G168*I168-J168-F168*IF(O168=0,0,INDEX($M:$M,O168)))</f>
        <v/>
      </c>
      <c r="O168" s="34" t="str">
        <f aca="false">IF(D168="","",SUMPRODUCT(MAX(($D$4:D167=D168)*ROW($D$4:D167))))</f>
        <v/>
      </c>
    </row>
    <row r="169" customFormat="false" ht="15" hidden="false" customHeight="false" outlineLevel="0" collapsed="false">
      <c r="A169" s="35"/>
      <c r="B169" s="36"/>
      <c r="C169" s="36"/>
      <c r="D169" s="36"/>
      <c r="E169" s="36"/>
      <c r="F169" s="37"/>
      <c r="G169" s="38"/>
      <c r="H169" s="36"/>
      <c r="I169" s="39"/>
      <c r="J169" s="38"/>
      <c r="K169" s="32" t="str">
        <f aca="false">IF(D169="","",IF(B169="Køb",-(F169*G169*I169+J169),F169*G169*I169-J169))</f>
        <v/>
      </c>
      <c r="L169" s="33" t="str">
        <f aca="false">IF(D169="","",IF(O169=0,0,INDEX($L:$L,O169))+IF(B169="Køb",F169,IF(B169="Salg",-F169,0)))</f>
        <v/>
      </c>
      <c r="M169" s="32" t="str">
        <f aca="false">IF(D169="","",IF(B169="Køb",IF(IF(O169=0,0,INDEX($L:$L,O169))+F169=0,0,(IF(O169=0,0,INDEX($L:$L,O169))*IF(O169=0,0,INDEX($M:$M,O169))+F169*G169*I169+J169)/(IF(O169=0,0,INDEX($L:$L,O169))+F169)),IF(O169=0,0,INDEX($M:$M,O169))))</f>
        <v/>
      </c>
      <c r="N169" s="32" t="str">
        <f aca="false">IF(OR(D169="",B169&lt;&gt;"Salg"),"",F169*G169*I169-J169-F169*IF(O169=0,0,INDEX($M:$M,O169)))</f>
        <v/>
      </c>
      <c r="O169" s="34" t="str">
        <f aca="false">IF(D169="","",SUMPRODUCT(MAX(($D$4:D168=D169)*ROW($D$4:D168))))</f>
        <v/>
      </c>
    </row>
    <row r="170" customFormat="false" ht="15" hidden="false" customHeight="false" outlineLevel="0" collapsed="false">
      <c r="A170" s="35"/>
      <c r="B170" s="36"/>
      <c r="C170" s="36"/>
      <c r="D170" s="36"/>
      <c r="E170" s="36"/>
      <c r="F170" s="37"/>
      <c r="G170" s="38"/>
      <c r="H170" s="36"/>
      <c r="I170" s="39"/>
      <c r="J170" s="38"/>
      <c r="K170" s="32" t="str">
        <f aca="false">IF(D170="","",IF(B170="Køb",-(F170*G170*I170+J170),F170*G170*I170-J170))</f>
        <v/>
      </c>
      <c r="L170" s="33" t="str">
        <f aca="false">IF(D170="","",IF(O170=0,0,INDEX($L:$L,O170))+IF(B170="Køb",F170,IF(B170="Salg",-F170,0)))</f>
        <v/>
      </c>
      <c r="M170" s="32" t="str">
        <f aca="false">IF(D170="","",IF(B170="Køb",IF(IF(O170=0,0,INDEX($L:$L,O170))+F170=0,0,(IF(O170=0,0,INDEX($L:$L,O170))*IF(O170=0,0,INDEX($M:$M,O170))+F170*G170*I170+J170)/(IF(O170=0,0,INDEX($L:$L,O170))+F170)),IF(O170=0,0,INDEX($M:$M,O170))))</f>
        <v/>
      </c>
      <c r="N170" s="32" t="str">
        <f aca="false">IF(OR(D170="",B170&lt;&gt;"Salg"),"",F170*G170*I170-J170-F170*IF(O170=0,0,INDEX($M:$M,O170)))</f>
        <v/>
      </c>
      <c r="O170" s="34" t="str">
        <f aca="false">IF(D170="","",SUMPRODUCT(MAX(($D$4:D169=D170)*ROW($D$4:D169))))</f>
        <v/>
      </c>
    </row>
    <row r="171" customFormat="false" ht="15" hidden="false" customHeight="false" outlineLevel="0" collapsed="false">
      <c r="A171" s="35"/>
      <c r="B171" s="36"/>
      <c r="C171" s="36"/>
      <c r="D171" s="36"/>
      <c r="E171" s="36"/>
      <c r="F171" s="37"/>
      <c r="G171" s="38"/>
      <c r="H171" s="36"/>
      <c r="I171" s="39"/>
      <c r="J171" s="38"/>
      <c r="K171" s="32" t="str">
        <f aca="false">IF(D171="","",IF(B171="Køb",-(F171*G171*I171+J171),F171*G171*I171-J171))</f>
        <v/>
      </c>
      <c r="L171" s="33" t="str">
        <f aca="false">IF(D171="","",IF(O171=0,0,INDEX($L:$L,O171))+IF(B171="Køb",F171,IF(B171="Salg",-F171,0)))</f>
        <v/>
      </c>
      <c r="M171" s="32" t="str">
        <f aca="false">IF(D171="","",IF(B171="Køb",IF(IF(O171=0,0,INDEX($L:$L,O171))+F171=0,0,(IF(O171=0,0,INDEX($L:$L,O171))*IF(O171=0,0,INDEX($M:$M,O171))+F171*G171*I171+J171)/(IF(O171=0,0,INDEX($L:$L,O171))+F171)),IF(O171=0,0,INDEX($M:$M,O171))))</f>
        <v/>
      </c>
      <c r="N171" s="32" t="str">
        <f aca="false">IF(OR(D171="",B171&lt;&gt;"Salg"),"",F171*G171*I171-J171-F171*IF(O171=0,0,INDEX($M:$M,O171)))</f>
        <v/>
      </c>
      <c r="O171" s="34" t="str">
        <f aca="false">IF(D171="","",SUMPRODUCT(MAX(($D$4:D170=D171)*ROW($D$4:D170))))</f>
        <v/>
      </c>
    </row>
    <row r="172" customFormat="false" ht="15" hidden="false" customHeight="false" outlineLevel="0" collapsed="false">
      <c r="A172" s="35"/>
      <c r="B172" s="36"/>
      <c r="C172" s="36"/>
      <c r="D172" s="36"/>
      <c r="E172" s="36"/>
      <c r="F172" s="37"/>
      <c r="G172" s="38"/>
      <c r="H172" s="36"/>
      <c r="I172" s="39"/>
      <c r="J172" s="38"/>
      <c r="K172" s="32" t="str">
        <f aca="false">IF(D172="","",IF(B172="Køb",-(F172*G172*I172+J172),F172*G172*I172-J172))</f>
        <v/>
      </c>
      <c r="L172" s="33" t="str">
        <f aca="false">IF(D172="","",IF(O172=0,0,INDEX($L:$L,O172))+IF(B172="Køb",F172,IF(B172="Salg",-F172,0)))</f>
        <v/>
      </c>
      <c r="M172" s="32" t="str">
        <f aca="false">IF(D172="","",IF(B172="Køb",IF(IF(O172=0,0,INDEX($L:$L,O172))+F172=0,0,(IF(O172=0,0,INDEX($L:$L,O172))*IF(O172=0,0,INDEX($M:$M,O172))+F172*G172*I172+J172)/(IF(O172=0,0,INDEX($L:$L,O172))+F172)),IF(O172=0,0,INDEX($M:$M,O172))))</f>
        <v/>
      </c>
      <c r="N172" s="32" t="str">
        <f aca="false">IF(OR(D172="",B172&lt;&gt;"Salg"),"",F172*G172*I172-J172-F172*IF(O172=0,0,INDEX($M:$M,O172)))</f>
        <v/>
      </c>
      <c r="O172" s="34" t="str">
        <f aca="false">IF(D172="","",SUMPRODUCT(MAX(($D$4:D171=D172)*ROW($D$4:D171))))</f>
        <v/>
      </c>
    </row>
    <row r="173" customFormat="false" ht="15" hidden="false" customHeight="false" outlineLevel="0" collapsed="false">
      <c r="A173" s="35"/>
      <c r="B173" s="36"/>
      <c r="C173" s="36"/>
      <c r="D173" s="36"/>
      <c r="E173" s="36"/>
      <c r="F173" s="37"/>
      <c r="G173" s="38"/>
      <c r="H173" s="36"/>
      <c r="I173" s="39"/>
      <c r="J173" s="38"/>
      <c r="K173" s="32" t="str">
        <f aca="false">IF(D173="","",IF(B173="Køb",-(F173*G173*I173+J173),F173*G173*I173-J173))</f>
        <v/>
      </c>
      <c r="L173" s="33" t="str">
        <f aca="false">IF(D173="","",IF(O173=0,0,INDEX($L:$L,O173))+IF(B173="Køb",F173,IF(B173="Salg",-F173,0)))</f>
        <v/>
      </c>
      <c r="M173" s="32" t="str">
        <f aca="false">IF(D173="","",IF(B173="Køb",IF(IF(O173=0,0,INDEX($L:$L,O173))+F173=0,0,(IF(O173=0,0,INDEX($L:$L,O173))*IF(O173=0,0,INDEX($M:$M,O173))+F173*G173*I173+J173)/(IF(O173=0,0,INDEX($L:$L,O173))+F173)),IF(O173=0,0,INDEX($M:$M,O173))))</f>
        <v/>
      </c>
      <c r="N173" s="32" t="str">
        <f aca="false">IF(OR(D173="",B173&lt;&gt;"Salg"),"",F173*G173*I173-J173-F173*IF(O173=0,0,INDEX($M:$M,O173)))</f>
        <v/>
      </c>
      <c r="O173" s="34" t="str">
        <f aca="false">IF(D173="","",SUMPRODUCT(MAX(($D$4:D172=D173)*ROW($D$4:D172))))</f>
        <v/>
      </c>
    </row>
    <row r="174" customFormat="false" ht="15" hidden="false" customHeight="false" outlineLevel="0" collapsed="false">
      <c r="A174" s="35"/>
      <c r="B174" s="36"/>
      <c r="C174" s="36"/>
      <c r="D174" s="36"/>
      <c r="E174" s="36"/>
      <c r="F174" s="37"/>
      <c r="G174" s="38"/>
      <c r="H174" s="36"/>
      <c r="I174" s="39"/>
      <c r="J174" s="38"/>
      <c r="K174" s="32" t="str">
        <f aca="false">IF(D174="","",IF(B174="Køb",-(F174*G174*I174+J174),F174*G174*I174-J174))</f>
        <v/>
      </c>
      <c r="L174" s="33" t="str">
        <f aca="false">IF(D174="","",IF(O174=0,0,INDEX($L:$L,O174))+IF(B174="Køb",F174,IF(B174="Salg",-F174,0)))</f>
        <v/>
      </c>
      <c r="M174" s="32" t="str">
        <f aca="false">IF(D174="","",IF(B174="Køb",IF(IF(O174=0,0,INDEX($L:$L,O174))+F174=0,0,(IF(O174=0,0,INDEX($L:$L,O174))*IF(O174=0,0,INDEX($M:$M,O174))+F174*G174*I174+J174)/(IF(O174=0,0,INDEX($L:$L,O174))+F174)),IF(O174=0,0,INDEX($M:$M,O174))))</f>
        <v/>
      </c>
      <c r="N174" s="32" t="str">
        <f aca="false">IF(OR(D174="",B174&lt;&gt;"Salg"),"",F174*G174*I174-J174-F174*IF(O174=0,0,INDEX($M:$M,O174)))</f>
        <v/>
      </c>
      <c r="O174" s="34" t="str">
        <f aca="false">IF(D174="","",SUMPRODUCT(MAX(($D$4:D173=D174)*ROW($D$4:D173))))</f>
        <v/>
      </c>
    </row>
    <row r="175" customFormat="false" ht="15" hidden="false" customHeight="false" outlineLevel="0" collapsed="false">
      <c r="A175" s="35"/>
      <c r="B175" s="36"/>
      <c r="C175" s="36"/>
      <c r="D175" s="36"/>
      <c r="E175" s="36"/>
      <c r="F175" s="37"/>
      <c r="G175" s="38"/>
      <c r="H175" s="36"/>
      <c r="I175" s="39"/>
      <c r="J175" s="38"/>
      <c r="K175" s="32" t="str">
        <f aca="false">IF(D175="","",IF(B175="Køb",-(F175*G175*I175+J175),F175*G175*I175-J175))</f>
        <v/>
      </c>
      <c r="L175" s="33" t="str">
        <f aca="false">IF(D175="","",IF(O175=0,0,INDEX($L:$L,O175))+IF(B175="Køb",F175,IF(B175="Salg",-F175,0)))</f>
        <v/>
      </c>
      <c r="M175" s="32" t="str">
        <f aca="false">IF(D175="","",IF(B175="Køb",IF(IF(O175=0,0,INDEX($L:$L,O175))+F175=0,0,(IF(O175=0,0,INDEX($L:$L,O175))*IF(O175=0,0,INDEX($M:$M,O175))+F175*G175*I175+J175)/(IF(O175=0,0,INDEX($L:$L,O175))+F175)),IF(O175=0,0,INDEX($M:$M,O175))))</f>
        <v/>
      </c>
      <c r="N175" s="32" t="str">
        <f aca="false">IF(OR(D175="",B175&lt;&gt;"Salg"),"",F175*G175*I175-J175-F175*IF(O175=0,0,INDEX($M:$M,O175)))</f>
        <v/>
      </c>
      <c r="O175" s="34" t="str">
        <f aca="false">IF(D175="","",SUMPRODUCT(MAX(($D$4:D174=D175)*ROW($D$4:D174))))</f>
        <v/>
      </c>
    </row>
    <row r="176" customFormat="false" ht="15" hidden="false" customHeight="false" outlineLevel="0" collapsed="false">
      <c r="A176" s="35"/>
      <c r="B176" s="36"/>
      <c r="C176" s="36"/>
      <c r="D176" s="36"/>
      <c r="E176" s="36"/>
      <c r="F176" s="37"/>
      <c r="G176" s="38"/>
      <c r="H176" s="36"/>
      <c r="I176" s="39"/>
      <c r="J176" s="38"/>
      <c r="K176" s="32" t="str">
        <f aca="false">IF(D176="","",IF(B176="Køb",-(F176*G176*I176+J176),F176*G176*I176-J176))</f>
        <v/>
      </c>
      <c r="L176" s="33" t="str">
        <f aca="false">IF(D176="","",IF(O176=0,0,INDEX($L:$L,O176))+IF(B176="Køb",F176,IF(B176="Salg",-F176,0)))</f>
        <v/>
      </c>
      <c r="M176" s="32" t="str">
        <f aca="false">IF(D176="","",IF(B176="Køb",IF(IF(O176=0,0,INDEX($L:$L,O176))+F176=0,0,(IF(O176=0,0,INDEX($L:$L,O176))*IF(O176=0,0,INDEX($M:$M,O176))+F176*G176*I176+J176)/(IF(O176=0,0,INDEX($L:$L,O176))+F176)),IF(O176=0,0,INDEX($M:$M,O176))))</f>
        <v/>
      </c>
      <c r="N176" s="32" t="str">
        <f aca="false">IF(OR(D176="",B176&lt;&gt;"Salg"),"",F176*G176*I176-J176-F176*IF(O176=0,0,INDEX($M:$M,O176)))</f>
        <v/>
      </c>
      <c r="O176" s="34" t="str">
        <f aca="false">IF(D176="","",SUMPRODUCT(MAX(($D$4:D175=D176)*ROW($D$4:D175))))</f>
        <v/>
      </c>
    </row>
    <row r="177" customFormat="false" ht="15" hidden="false" customHeight="false" outlineLevel="0" collapsed="false">
      <c r="A177" s="35"/>
      <c r="B177" s="36"/>
      <c r="C177" s="36"/>
      <c r="D177" s="36"/>
      <c r="E177" s="36"/>
      <c r="F177" s="37"/>
      <c r="G177" s="38"/>
      <c r="H177" s="36"/>
      <c r="I177" s="39"/>
      <c r="J177" s="38"/>
      <c r="K177" s="32" t="str">
        <f aca="false">IF(D177="","",IF(B177="Køb",-(F177*G177*I177+J177),F177*G177*I177-J177))</f>
        <v/>
      </c>
      <c r="L177" s="33" t="str">
        <f aca="false">IF(D177="","",IF(O177=0,0,INDEX($L:$L,O177))+IF(B177="Køb",F177,IF(B177="Salg",-F177,0)))</f>
        <v/>
      </c>
      <c r="M177" s="32" t="str">
        <f aca="false">IF(D177="","",IF(B177="Køb",IF(IF(O177=0,0,INDEX($L:$L,O177))+F177=0,0,(IF(O177=0,0,INDEX($L:$L,O177))*IF(O177=0,0,INDEX($M:$M,O177))+F177*G177*I177+J177)/(IF(O177=0,0,INDEX($L:$L,O177))+F177)),IF(O177=0,0,INDEX($M:$M,O177))))</f>
        <v/>
      </c>
      <c r="N177" s="32" t="str">
        <f aca="false">IF(OR(D177="",B177&lt;&gt;"Salg"),"",F177*G177*I177-J177-F177*IF(O177=0,0,INDEX($M:$M,O177)))</f>
        <v/>
      </c>
      <c r="O177" s="34" t="str">
        <f aca="false">IF(D177="","",SUMPRODUCT(MAX(($D$4:D176=D177)*ROW($D$4:D176))))</f>
        <v/>
      </c>
    </row>
    <row r="178" customFormat="false" ht="15" hidden="false" customHeight="false" outlineLevel="0" collapsed="false">
      <c r="A178" s="35"/>
      <c r="B178" s="36"/>
      <c r="C178" s="36"/>
      <c r="D178" s="36"/>
      <c r="E178" s="36"/>
      <c r="F178" s="37"/>
      <c r="G178" s="38"/>
      <c r="H178" s="36"/>
      <c r="I178" s="39"/>
      <c r="J178" s="38"/>
      <c r="K178" s="32" t="str">
        <f aca="false">IF(D178="","",IF(B178="Køb",-(F178*G178*I178+J178),F178*G178*I178-J178))</f>
        <v/>
      </c>
      <c r="L178" s="33" t="str">
        <f aca="false">IF(D178="","",IF(O178=0,0,INDEX($L:$L,O178))+IF(B178="Køb",F178,IF(B178="Salg",-F178,0)))</f>
        <v/>
      </c>
      <c r="M178" s="32" t="str">
        <f aca="false">IF(D178="","",IF(B178="Køb",IF(IF(O178=0,0,INDEX($L:$L,O178))+F178=0,0,(IF(O178=0,0,INDEX($L:$L,O178))*IF(O178=0,0,INDEX($M:$M,O178))+F178*G178*I178+J178)/(IF(O178=0,0,INDEX($L:$L,O178))+F178)),IF(O178=0,0,INDEX($M:$M,O178))))</f>
        <v/>
      </c>
      <c r="N178" s="32" t="str">
        <f aca="false">IF(OR(D178="",B178&lt;&gt;"Salg"),"",F178*G178*I178-J178-F178*IF(O178=0,0,INDEX($M:$M,O178)))</f>
        <v/>
      </c>
      <c r="O178" s="34" t="str">
        <f aca="false">IF(D178="","",SUMPRODUCT(MAX(($D$4:D177=D178)*ROW($D$4:D177))))</f>
        <v/>
      </c>
    </row>
    <row r="179" customFormat="false" ht="15" hidden="false" customHeight="false" outlineLevel="0" collapsed="false">
      <c r="A179" s="35"/>
      <c r="B179" s="36"/>
      <c r="C179" s="36"/>
      <c r="D179" s="36"/>
      <c r="E179" s="36"/>
      <c r="F179" s="37"/>
      <c r="G179" s="38"/>
      <c r="H179" s="36"/>
      <c r="I179" s="39"/>
      <c r="J179" s="38"/>
      <c r="K179" s="32" t="str">
        <f aca="false">IF(D179="","",IF(B179="Køb",-(F179*G179*I179+J179),F179*G179*I179-J179))</f>
        <v/>
      </c>
      <c r="L179" s="33" t="str">
        <f aca="false">IF(D179="","",IF(O179=0,0,INDEX($L:$L,O179))+IF(B179="Køb",F179,IF(B179="Salg",-F179,0)))</f>
        <v/>
      </c>
      <c r="M179" s="32" t="str">
        <f aca="false">IF(D179="","",IF(B179="Køb",IF(IF(O179=0,0,INDEX($L:$L,O179))+F179=0,0,(IF(O179=0,0,INDEX($L:$L,O179))*IF(O179=0,0,INDEX($M:$M,O179))+F179*G179*I179+J179)/(IF(O179=0,0,INDEX($L:$L,O179))+F179)),IF(O179=0,0,INDEX($M:$M,O179))))</f>
        <v/>
      </c>
      <c r="N179" s="32" t="str">
        <f aca="false">IF(OR(D179="",B179&lt;&gt;"Salg"),"",F179*G179*I179-J179-F179*IF(O179=0,0,INDEX($M:$M,O179)))</f>
        <v/>
      </c>
      <c r="O179" s="34" t="str">
        <f aca="false">IF(D179="","",SUMPRODUCT(MAX(($D$4:D178=D179)*ROW($D$4:D178))))</f>
        <v/>
      </c>
    </row>
    <row r="180" customFormat="false" ht="15" hidden="false" customHeight="false" outlineLevel="0" collapsed="false">
      <c r="A180" s="35"/>
      <c r="B180" s="36"/>
      <c r="C180" s="36"/>
      <c r="D180" s="36"/>
      <c r="E180" s="36"/>
      <c r="F180" s="37"/>
      <c r="G180" s="38"/>
      <c r="H180" s="36"/>
      <c r="I180" s="39"/>
      <c r="J180" s="38"/>
      <c r="K180" s="32" t="str">
        <f aca="false">IF(D180="","",IF(B180="Køb",-(F180*G180*I180+J180),F180*G180*I180-J180))</f>
        <v/>
      </c>
      <c r="L180" s="33" t="str">
        <f aca="false">IF(D180="","",IF(O180=0,0,INDEX($L:$L,O180))+IF(B180="Køb",F180,IF(B180="Salg",-F180,0)))</f>
        <v/>
      </c>
      <c r="M180" s="32" t="str">
        <f aca="false">IF(D180="","",IF(B180="Køb",IF(IF(O180=0,0,INDEX($L:$L,O180))+F180=0,0,(IF(O180=0,0,INDEX($L:$L,O180))*IF(O180=0,0,INDEX($M:$M,O180))+F180*G180*I180+J180)/(IF(O180=0,0,INDEX($L:$L,O180))+F180)),IF(O180=0,0,INDEX($M:$M,O180))))</f>
        <v/>
      </c>
      <c r="N180" s="32" t="str">
        <f aca="false">IF(OR(D180="",B180&lt;&gt;"Salg"),"",F180*G180*I180-J180-F180*IF(O180=0,0,INDEX($M:$M,O180)))</f>
        <v/>
      </c>
      <c r="O180" s="34" t="str">
        <f aca="false">IF(D180="","",SUMPRODUCT(MAX(($D$4:D179=D180)*ROW($D$4:D179))))</f>
        <v/>
      </c>
    </row>
    <row r="181" customFormat="false" ht="15" hidden="false" customHeight="false" outlineLevel="0" collapsed="false">
      <c r="A181" s="35"/>
      <c r="B181" s="36"/>
      <c r="C181" s="36"/>
      <c r="D181" s="36"/>
      <c r="E181" s="36"/>
      <c r="F181" s="37"/>
      <c r="G181" s="38"/>
      <c r="H181" s="36"/>
      <c r="I181" s="39"/>
      <c r="J181" s="38"/>
      <c r="K181" s="32" t="str">
        <f aca="false">IF(D181="","",IF(B181="Køb",-(F181*G181*I181+J181),F181*G181*I181-J181))</f>
        <v/>
      </c>
      <c r="L181" s="33" t="str">
        <f aca="false">IF(D181="","",IF(O181=0,0,INDEX($L:$L,O181))+IF(B181="Køb",F181,IF(B181="Salg",-F181,0)))</f>
        <v/>
      </c>
      <c r="M181" s="32" t="str">
        <f aca="false">IF(D181="","",IF(B181="Køb",IF(IF(O181=0,0,INDEX($L:$L,O181))+F181=0,0,(IF(O181=0,0,INDEX($L:$L,O181))*IF(O181=0,0,INDEX($M:$M,O181))+F181*G181*I181+J181)/(IF(O181=0,0,INDEX($L:$L,O181))+F181)),IF(O181=0,0,INDEX($M:$M,O181))))</f>
        <v/>
      </c>
      <c r="N181" s="32" t="str">
        <f aca="false">IF(OR(D181="",B181&lt;&gt;"Salg"),"",F181*G181*I181-J181-F181*IF(O181=0,0,INDEX($M:$M,O181)))</f>
        <v/>
      </c>
      <c r="O181" s="34" t="str">
        <f aca="false">IF(D181="","",SUMPRODUCT(MAX(($D$4:D180=D181)*ROW($D$4:D180))))</f>
        <v/>
      </c>
    </row>
    <row r="182" customFormat="false" ht="15" hidden="false" customHeight="false" outlineLevel="0" collapsed="false">
      <c r="A182" s="35"/>
      <c r="B182" s="36"/>
      <c r="C182" s="36"/>
      <c r="D182" s="36"/>
      <c r="E182" s="36"/>
      <c r="F182" s="37"/>
      <c r="G182" s="38"/>
      <c r="H182" s="36"/>
      <c r="I182" s="39"/>
      <c r="J182" s="38"/>
      <c r="K182" s="32" t="str">
        <f aca="false">IF(D182="","",IF(B182="Køb",-(F182*G182*I182+J182),F182*G182*I182-J182))</f>
        <v/>
      </c>
      <c r="L182" s="33" t="str">
        <f aca="false">IF(D182="","",IF(O182=0,0,INDEX($L:$L,O182))+IF(B182="Køb",F182,IF(B182="Salg",-F182,0)))</f>
        <v/>
      </c>
      <c r="M182" s="32" t="str">
        <f aca="false">IF(D182="","",IF(B182="Køb",IF(IF(O182=0,0,INDEX($L:$L,O182))+F182=0,0,(IF(O182=0,0,INDEX($L:$L,O182))*IF(O182=0,0,INDEX($M:$M,O182))+F182*G182*I182+J182)/(IF(O182=0,0,INDEX($L:$L,O182))+F182)),IF(O182=0,0,INDEX($M:$M,O182))))</f>
        <v/>
      </c>
      <c r="N182" s="32" t="str">
        <f aca="false">IF(OR(D182="",B182&lt;&gt;"Salg"),"",F182*G182*I182-J182-F182*IF(O182=0,0,INDEX($M:$M,O182)))</f>
        <v/>
      </c>
      <c r="O182" s="34" t="str">
        <f aca="false">IF(D182="","",SUMPRODUCT(MAX(($D$4:D181=D182)*ROW($D$4:D181))))</f>
        <v/>
      </c>
    </row>
    <row r="183" customFormat="false" ht="15" hidden="false" customHeight="false" outlineLevel="0" collapsed="false">
      <c r="A183" s="35"/>
      <c r="B183" s="36"/>
      <c r="C183" s="36"/>
      <c r="D183" s="36"/>
      <c r="E183" s="36"/>
      <c r="F183" s="37"/>
      <c r="G183" s="38"/>
      <c r="H183" s="36"/>
      <c r="I183" s="39"/>
      <c r="J183" s="38"/>
      <c r="K183" s="32" t="str">
        <f aca="false">IF(D183="","",IF(B183="Køb",-(F183*G183*I183+J183),F183*G183*I183-J183))</f>
        <v/>
      </c>
      <c r="L183" s="33" t="str">
        <f aca="false">IF(D183="","",IF(O183=0,0,INDEX($L:$L,O183))+IF(B183="Køb",F183,IF(B183="Salg",-F183,0)))</f>
        <v/>
      </c>
      <c r="M183" s="32" t="str">
        <f aca="false">IF(D183="","",IF(B183="Køb",IF(IF(O183=0,0,INDEX($L:$L,O183))+F183=0,0,(IF(O183=0,0,INDEX($L:$L,O183))*IF(O183=0,0,INDEX($M:$M,O183))+F183*G183*I183+J183)/(IF(O183=0,0,INDEX($L:$L,O183))+F183)),IF(O183=0,0,INDEX($M:$M,O183))))</f>
        <v/>
      </c>
      <c r="N183" s="32" t="str">
        <f aca="false">IF(OR(D183="",B183&lt;&gt;"Salg"),"",F183*G183*I183-J183-F183*IF(O183=0,0,INDEX($M:$M,O183)))</f>
        <v/>
      </c>
      <c r="O183" s="34" t="str">
        <f aca="false">IF(D183="","",SUMPRODUCT(MAX(($D$4:D182=D183)*ROW($D$4:D182))))</f>
        <v/>
      </c>
    </row>
    <row r="184" customFormat="false" ht="15" hidden="false" customHeight="false" outlineLevel="0" collapsed="false">
      <c r="A184" s="35"/>
      <c r="B184" s="36"/>
      <c r="C184" s="36"/>
      <c r="D184" s="36"/>
      <c r="E184" s="36"/>
      <c r="F184" s="37"/>
      <c r="G184" s="38"/>
      <c r="H184" s="36"/>
      <c r="I184" s="39"/>
      <c r="J184" s="38"/>
      <c r="K184" s="32" t="str">
        <f aca="false">IF(D184="","",IF(B184="Køb",-(F184*G184*I184+J184),F184*G184*I184-J184))</f>
        <v/>
      </c>
      <c r="L184" s="33" t="str">
        <f aca="false">IF(D184="","",IF(O184=0,0,INDEX($L:$L,O184))+IF(B184="Køb",F184,IF(B184="Salg",-F184,0)))</f>
        <v/>
      </c>
      <c r="M184" s="32" t="str">
        <f aca="false">IF(D184="","",IF(B184="Køb",IF(IF(O184=0,0,INDEX($L:$L,O184))+F184=0,0,(IF(O184=0,0,INDEX($L:$L,O184))*IF(O184=0,0,INDEX($M:$M,O184))+F184*G184*I184+J184)/(IF(O184=0,0,INDEX($L:$L,O184))+F184)),IF(O184=0,0,INDEX($M:$M,O184))))</f>
        <v/>
      </c>
      <c r="N184" s="32" t="str">
        <f aca="false">IF(OR(D184="",B184&lt;&gt;"Salg"),"",F184*G184*I184-J184-F184*IF(O184=0,0,INDEX($M:$M,O184)))</f>
        <v/>
      </c>
      <c r="O184" s="34" t="str">
        <f aca="false">IF(D184="","",SUMPRODUCT(MAX(($D$4:D183=D184)*ROW($D$4:D183))))</f>
        <v/>
      </c>
    </row>
    <row r="185" customFormat="false" ht="15" hidden="false" customHeight="false" outlineLevel="0" collapsed="false">
      <c r="A185" s="35"/>
      <c r="B185" s="36"/>
      <c r="C185" s="36"/>
      <c r="D185" s="36"/>
      <c r="E185" s="36"/>
      <c r="F185" s="37"/>
      <c r="G185" s="38"/>
      <c r="H185" s="36"/>
      <c r="I185" s="39"/>
      <c r="J185" s="38"/>
      <c r="K185" s="32" t="str">
        <f aca="false">IF(D185="","",IF(B185="Køb",-(F185*G185*I185+J185),F185*G185*I185-J185))</f>
        <v/>
      </c>
      <c r="L185" s="33" t="str">
        <f aca="false">IF(D185="","",IF(O185=0,0,INDEX($L:$L,O185))+IF(B185="Køb",F185,IF(B185="Salg",-F185,0)))</f>
        <v/>
      </c>
      <c r="M185" s="32" t="str">
        <f aca="false">IF(D185="","",IF(B185="Køb",IF(IF(O185=0,0,INDEX($L:$L,O185))+F185=0,0,(IF(O185=0,0,INDEX($L:$L,O185))*IF(O185=0,0,INDEX($M:$M,O185))+F185*G185*I185+J185)/(IF(O185=0,0,INDEX($L:$L,O185))+F185)),IF(O185=0,0,INDEX($M:$M,O185))))</f>
        <v/>
      </c>
      <c r="N185" s="32" t="str">
        <f aca="false">IF(OR(D185="",B185&lt;&gt;"Salg"),"",F185*G185*I185-J185-F185*IF(O185=0,0,INDEX($M:$M,O185)))</f>
        <v/>
      </c>
      <c r="O185" s="34" t="str">
        <f aca="false">IF(D185="","",SUMPRODUCT(MAX(($D$4:D184=D185)*ROW($D$4:D184))))</f>
        <v/>
      </c>
    </row>
    <row r="186" customFormat="false" ht="15" hidden="false" customHeight="false" outlineLevel="0" collapsed="false">
      <c r="A186" s="35"/>
      <c r="B186" s="36"/>
      <c r="C186" s="36"/>
      <c r="D186" s="36"/>
      <c r="E186" s="36"/>
      <c r="F186" s="37"/>
      <c r="G186" s="38"/>
      <c r="H186" s="36"/>
      <c r="I186" s="39"/>
      <c r="J186" s="38"/>
      <c r="K186" s="32" t="str">
        <f aca="false">IF(D186="","",IF(B186="Køb",-(F186*G186*I186+J186),F186*G186*I186-J186))</f>
        <v/>
      </c>
      <c r="L186" s="33" t="str">
        <f aca="false">IF(D186="","",IF(O186=0,0,INDEX($L:$L,O186))+IF(B186="Køb",F186,IF(B186="Salg",-F186,0)))</f>
        <v/>
      </c>
      <c r="M186" s="32" t="str">
        <f aca="false">IF(D186="","",IF(B186="Køb",IF(IF(O186=0,0,INDEX($L:$L,O186))+F186=0,0,(IF(O186=0,0,INDEX($L:$L,O186))*IF(O186=0,0,INDEX($M:$M,O186))+F186*G186*I186+J186)/(IF(O186=0,0,INDEX($L:$L,O186))+F186)),IF(O186=0,0,INDEX($M:$M,O186))))</f>
        <v/>
      </c>
      <c r="N186" s="32" t="str">
        <f aca="false">IF(OR(D186="",B186&lt;&gt;"Salg"),"",F186*G186*I186-J186-F186*IF(O186=0,0,INDEX($M:$M,O186)))</f>
        <v/>
      </c>
      <c r="O186" s="34" t="str">
        <f aca="false">IF(D186="","",SUMPRODUCT(MAX(($D$4:D185=D186)*ROW($D$4:D185))))</f>
        <v/>
      </c>
    </row>
    <row r="187" customFormat="false" ht="15" hidden="false" customHeight="false" outlineLevel="0" collapsed="false">
      <c r="A187" s="35"/>
      <c r="B187" s="36"/>
      <c r="C187" s="36"/>
      <c r="D187" s="36"/>
      <c r="E187" s="36"/>
      <c r="F187" s="37"/>
      <c r="G187" s="38"/>
      <c r="H187" s="36"/>
      <c r="I187" s="39"/>
      <c r="J187" s="38"/>
      <c r="K187" s="32" t="str">
        <f aca="false">IF(D187="","",IF(B187="Køb",-(F187*G187*I187+J187),F187*G187*I187-J187))</f>
        <v/>
      </c>
      <c r="L187" s="33" t="str">
        <f aca="false">IF(D187="","",IF(O187=0,0,INDEX($L:$L,O187))+IF(B187="Køb",F187,IF(B187="Salg",-F187,0)))</f>
        <v/>
      </c>
      <c r="M187" s="32" t="str">
        <f aca="false">IF(D187="","",IF(B187="Køb",IF(IF(O187=0,0,INDEX($L:$L,O187))+F187=0,0,(IF(O187=0,0,INDEX($L:$L,O187))*IF(O187=0,0,INDEX($M:$M,O187))+F187*G187*I187+J187)/(IF(O187=0,0,INDEX($L:$L,O187))+F187)),IF(O187=0,0,INDEX($M:$M,O187))))</f>
        <v/>
      </c>
      <c r="N187" s="32" t="str">
        <f aca="false">IF(OR(D187="",B187&lt;&gt;"Salg"),"",F187*G187*I187-J187-F187*IF(O187=0,0,INDEX($M:$M,O187)))</f>
        <v/>
      </c>
      <c r="O187" s="34" t="str">
        <f aca="false">IF(D187="","",SUMPRODUCT(MAX(($D$4:D186=D187)*ROW($D$4:D186))))</f>
        <v/>
      </c>
    </row>
    <row r="188" customFormat="false" ht="15" hidden="false" customHeight="false" outlineLevel="0" collapsed="false">
      <c r="A188" s="35"/>
      <c r="B188" s="36"/>
      <c r="C188" s="36"/>
      <c r="D188" s="36"/>
      <c r="E188" s="36"/>
      <c r="F188" s="37"/>
      <c r="G188" s="38"/>
      <c r="H188" s="36"/>
      <c r="I188" s="39"/>
      <c r="J188" s="38"/>
      <c r="K188" s="32" t="str">
        <f aca="false">IF(D188="","",IF(B188="Køb",-(F188*G188*I188+J188),F188*G188*I188-J188))</f>
        <v/>
      </c>
      <c r="L188" s="33" t="str">
        <f aca="false">IF(D188="","",IF(O188=0,0,INDEX($L:$L,O188))+IF(B188="Køb",F188,IF(B188="Salg",-F188,0)))</f>
        <v/>
      </c>
      <c r="M188" s="32" t="str">
        <f aca="false">IF(D188="","",IF(B188="Køb",IF(IF(O188=0,0,INDEX($L:$L,O188))+F188=0,0,(IF(O188=0,0,INDEX($L:$L,O188))*IF(O188=0,0,INDEX($M:$M,O188))+F188*G188*I188+J188)/(IF(O188=0,0,INDEX($L:$L,O188))+F188)),IF(O188=0,0,INDEX($M:$M,O188))))</f>
        <v/>
      </c>
      <c r="N188" s="32" t="str">
        <f aca="false">IF(OR(D188="",B188&lt;&gt;"Salg"),"",F188*G188*I188-J188-F188*IF(O188=0,0,INDEX($M:$M,O188)))</f>
        <v/>
      </c>
      <c r="O188" s="34" t="str">
        <f aca="false">IF(D188="","",SUMPRODUCT(MAX(($D$4:D187=D188)*ROW($D$4:D187))))</f>
        <v/>
      </c>
    </row>
    <row r="189" customFormat="false" ht="15" hidden="false" customHeight="false" outlineLevel="0" collapsed="false">
      <c r="A189" s="35"/>
      <c r="B189" s="36"/>
      <c r="C189" s="36"/>
      <c r="D189" s="36"/>
      <c r="E189" s="36"/>
      <c r="F189" s="37"/>
      <c r="G189" s="38"/>
      <c r="H189" s="36"/>
      <c r="I189" s="39"/>
      <c r="J189" s="38"/>
      <c r="K189" s="32" t="str">
        <f aca="false">IF(D189="","",IF(B189="Køb",-(F189*G189*I189+J189),F189*G189*I189-J189))</f>
        <v/>
      </c>
      <c r="L189" s="33" t="str">
        <f aca="false">IF(D189="","",IF(O189=0,0,INDEX($L:$L,O189))+IF(B189="Køb",F189,IF(B189="Salg",-F189,0)))</f>
        <v/>
      </c>
      <c r="M189" s="32" t="str">
        <f aca="false">IF(D189="","",IF(B189="Køb",IF(IF(O189=0,0,INDEX($L:$L,O189))+F189=0,0,(IF(O189=0,0,INDEX($L:$L,O189))*IF(O189=0,0,INDEX($M:$M,O189))+F189*G189*I189+J189)/(IF(O189=0,0,INDEX($L:$L,O189))+F189)),IF(O189=0,0,INDEX($M:$M,O189))))</f>
        <v/>
      </c>
      <c r="N189" s="32" t="str">
        <f aca="false">IF(OR(D189="",B189&lt;&gt;"Salg"),"",F189*G189*I189-J189-F189*IF(O189=0,0,INDEX($M:$M,O189)))</f>
        <v/>
      </c>
      <c r="O189" s="34" t="str">
        <f aca="false">IF(D189="","",SUMPRODUCT(MAX(($D$4:D188=D189)*ROW($D$4:D188))))</f>
        <v/>
      </c>
    </row>
    <row r="190" customFormat="false" ht="15" hidden="false" customHeight="false" outlineLevel="0" collapsed="false">
      <c r="A190" s="35"/>
      <c r="B190" s="36"/>
      <c r="C190" s="36"/>
      <c r="D190" s="36"/>
      <c r="E190" s="36"/>
      <c r="F190" s="37"/>
      <c r="G190" s="38"/>
      <c r="H190" s="36"/>
      <c r="I190" s="39"/>
      <c r="J190" s="38"/>
      <c r="K190" s="32" t="str">
        <f aca="false">IF(D190="","",IF(B190="Køb",-(F190*G190*I190+J190),F190*G190*I190-J190))</f>
        <v/>
      </c>
      <c r="L190" s="33" t="str">
        <f aca="false">IF(D190="","",IF(O190=0,0,INDEX($L:$L,O190))+IF(B190="Køb",F190,IF(B190="Salg",-F190,0)))</f>
        <v/>
      </c>
      <c r="M190" s="32" t="str">
        <f aca="false">IF(D190="","",IF(B190="Køb",IF(IF(O190=0,0,INDEX($L:$L,O190))+F190=0,0,(IF(O190=0,0,INDEX($L:$L,O190))*IF(O190=0,0,INDEX($M:$M,O190))+F190*G190*I190+J190)/(IF(O190=0,0,INDEX($L:$L,O190))+F190)),IF(O190=0,0,INDEX($M:$M,O190))))</f>
        <v/>
      </c>
      <c r="N190" s="32" t="str">
        <f aca="false">IF(OR(D190="",B190&lt;&gt;"Salg"),"",F190*G190*I190-J190-F190*IF(O190=0,0,INDEX($M:$M,O190)))</f>
        <v/>
      </c>
      <c r="O190" s="34" t="str">
        <f aca="false">IF(D190="","",SUMPRODUCT(MAX(($D$4:D189=D190)*ROW($D$4:D189))))</f>
        <v/>
      </c>
    </row>
    <row r="191" customFormat="false" ht="15" hidden="false" customHeight="false" outlineLevel="0" collapsed="false">
      <c r="A191" s="35"/>
      <c r="B191" s="36"/>
      <c r="C191" s="36"/>
      <c r="D191" s="36"/>
      <c r="E191" s="36"/>
      <c r="F191" s="37"/>
      <c r="G191" s="38"/>
      <c r="H191" s="36"/>
      <c r="I191" s="39"/>
      <c r="J191" s="38"/>
      <c r="K191" s="32" t="str">
        <f aca="false">IF(D191="","",IF(B191="Køb",-(F191*G191*I191+J191),F191*G191*I191-J191))</f>
        <v/>
      </c>
      <c r="L191" s="33" t="str">
        <f aca="false">IF(D191="","",IF(O191=0,0,INDEX($L:$L,O191))+IF(B191="Køb",F191,IF(B191="Salg",-F191,0)))</f>
        <v/>
      </c>
      <c r="M191" s="32" t="str">
        <f aca="false">IF(D191="","",IF(B191="Køb",IF(IF(O191=0,0,INDEX($L:$L,O191))+F191=0,0,(IF(O191=0,0,INDEX($L:$L,O191))*IF(O191=0,0,INDEX($M:$M,O191))+F191*G191*I191+J191)/(IF(O191=0,0,INDEX($L:$L,O191))+F191)),IF(O191=0,0,INDEX($M:$M,O191))))</f>
        <v/>
      </c>
      <c r="N191" s="32" t="str">
        <f aca="false">IF(OR(D191="",B191&lt;&gt;"Salg"),"",F191*G191*I191-J191-F191*IF(O191=0,0,INDEX($M:$M,O191)))</f>
        <v/>
      </c>
      <c r="O191" s="34" t="str">
        <f aca="false">IF(D191="","",SUMPRODUCT(MAX(($D$4:D190=D191)*ROW($D$4:D190))))</f>
        <v/>
      </c>
    </row>
    <row r="192" customFormat="false" ht="15" hidden="false" customHeight="false" outlineLevel="0" collapsed="false">
      <c r="A192" s="35"/>
      <c r="B192" s="36"/>
      <c r="C192" s="36"/>
      <c r="D192" s="36"/>
      <c r="E192" s="36"/>
      <c r="F192" s="37"/>
      <c r="G192" s="38"/>
      <c r="H192" s="36"/>
      <c r="I192" s="39"/>
      <c r="J192" s="38"/>
      <c r="K192" s="32" t="str">
        <f aca="false">IF(D192="","",IF(B192="Køb",-(F192*G192*I192+J192),F192*G192*I192-J192))</f>
        <v/>
      </c>
      <c r="L192" s="33" t="str">
        <f aca="false">IF(D192="","",IF(O192=0,0,INDEX($L:$L,O192))+IF(B192="Køb",F192,IF(B192="Salg",-F192,0)))</f>
        <v/>
      </c>
      <c r="M192" s="32" t="str">
        <f aca="false">IF(D192="","",IF(B192="Køb",IF(IF(O192=0,0,INDEX($L:$L,O192))+F192=0,0,(IF(O192=0,0,INDEX($L:$L,O192))*IF(O192=0,0,INDEX($M:$M,O192))+F192*G192*I192+J192)/(IF(O192=0,0,INDEX($L:$L,O192))+F192)),IF(O192=0,0,INDEX($M:$M,O192))))</f>
        <v/>
      </c>
      <c r="N192" s="32" t="str">
        <f aca="false">IF(OR(D192="",B192&lt;&gt;"Salg"),"",F192*G192*I192-J192-F192*IF(O192=0,0,INDEX($M:$M,O192)))</f>
        <v/>
      </c>
      <c r="O192" s="34" t="str">
        <f aca="false">IF(D192="","",SUMPRODUCT(MAX(($D$4:D191=D192)*ROW($D$4:D191))))</f>
        <v/>
      </c>
    </row>
    <row r="193" customFormat="false" ht="15" hidden="false" customHeight="false" outlineLevel="0" collapsed="false">
      <c r="A193" s="35"/>
      <c r="B193" s="36"/>
      <c r="C193" s="36"/>
      <c r="D193" s="36"/>
      <c r="E193" s="36"/>
      <c r="F193" s="37"/>
      <c r="G193" s="38"/>
      <c r="H193" s="36"/>
      <c r="I193" s="39"/>
      <c r="J193" s="38"/>
      <c r="K193" s="32" t="str">
        <f aca="false">IF(D193="","",IF(B193="Køb",-(F193*G193*I193+J193),F193*G193*I193-J193))</f>
        <v/>
      </c>
      <c r="L193" s="33" t="str">
        <f aca="false">IF(D193="","",IF(O193=0,0,INDEX($L:$L,O193))+IF(B193="Køb",F193,IF(B193="Salg",-F193,0)))</f>
        <v/>
      </c>
      <c r="M193" s="32" t="str">
        <f aca="false">IF(D193="","",IF(B193="Køb",IF(IF(O193=0,0,INDEX($L:$L,O193))+F193=0,0,(IF(O193=0,0,INDEX($L:$L,O193))*IF(O193=0,0,INDEX($M:$M,O193))+F193*G193*I193+J193)/(IF(O193=0,0,INDEX($L:$L,O193))+F193)),IF(O193=0,0,INDEX($M:$M,O193))))</f>
        <v/>
      </c>
      <c r="N193" s="32" t="str">
        <f aca="false">IF(OR(D193="",B193&lt;&gt;"Salg"),"",F193*G193*I193-J193-F193*IF(O193=0,0,INDEX($M:$M,O193)))</f>
        <v/>
      </c>
      <c r="O193" s="34" t="str">
        <f aca="false">IF(D193="","",SUMPRODUCT(MAX(($D$4:D192=D193)*ROW($D$4:D192))))</f>
        <v/>
      </c>
    </row>
    <row r="194" customFormat="false" ht="15" hidden="false" customHeight="false" outlineLevel="0" collapsed="false">
      <c r="A194" s="35"/>
      <c r="B194" s="36"/>
      <c r="C194" s="36"/>
      <c r="D194" s="36"/>
      <c r="E194" s="36"/>
      <c r="F194" s="37"/>
      <c r="G194" s="38"/>
      <c r="H194" s="36"/>
      <c r="I194" s="39"/>
      <c r="J194" s="38"/>
      <c r="K194" s="32" t="str">
        <f aca="false">IF(D194="","",IF(B194="Køb",-(F194*G194*I194+J194),F194*G194*I194-J194))</f>
        <v/>
      </c>
      <c r="L194" s="33" t="str">
        <f aca="false">IF(D194="","",IF(O194=0,0,INDEX($L:$L,O194))+IF(B194="Køb",F194,IF(B194="Salg",-F194,0)))</f>
        <v/>
      </c>
      <c r="M194" s="32" t="str">
        <f aca="false">IF(D194="","",IF(B194="Køb",IF(IF(O194=0,0,INDEX($L:$L,O194))+F194=0,0,(IF(O194=0,0,INDEX($L:$L,O194))*IF(O194=0,0,INDEX($M:$M,O194))+F194*G194*I194+J194)/(IF(O194=0,0,INDEX($L:$L,O194))+F194)),IF(O194=0,0,INDEX($M:$M,O194))))</f>
        <v/>
      </c>
      <c r="N194" s="32" t="str">
        <f aca="false">IF(OR(D194="",B194&lt;&gt;"Salg"),"",F194*G194*I194-J194-F194*IF(O194=0,0,INDEX($M:$M,O194)))</f>
        <v/>
      </c>
      <c r="O194" s="34" t="str">
        <f aca="false">IF(D194="","",SUMPRODUCT(MAX(($D$4:D193=D194)*ROW($D$4:D193))))</f>
        <v/>
      </c>
    </row>
    <row r="195" customFormat="false" ht="15" hidden="false" customHeight="false" outlineLevel="0" collapsed="false">
      <c r="A195" s="35"/>
      <c r="B195" s="36"/>
      <c r="C195" s="36"/>
      <c r="D195" s="36"/>
      <c r="E195" s="36"/>
      <c r="F195" s="37"/>
      <c r="G195" s="38"/>
      <c r="H195" s="36"/>
      <c r="I195" s="39"/>
      <c r="J195" s="38"/>
      <c r="K195" s="32" t="str">
        <f aca="false">IF(D195="","",IF(B195="Køb",-(F195*G195*I195+J195),F195*G195*I195-J195))</f>
        <v/>
      </c>
      <c r="L195" s="33" t="str">
        <f aca="false">IF(D195="","",IF(O195=0,0,INDEX($L:$L,O195))+IF(B195="Køb",F195,IF(B195="Salg",-F195,0)))</f>
        <v/>
      </c>
      <c r="M195" s="32" t="str">
        <f aca="false">IF(D195="","",IF(B195="Køb",IF(IF(O195=0,0,INDEX($L:$L,O195))+F195=0,0,(IF(O195=0,0,INDEX($L:$L,O195))*IF(O195=0,0,INDEX($M:$M,O195))+F195*G195*I195+J195)/(IF(O195=0,0,INDEX($L:$L,O195))+F195)),IF(O195=0,0,INDEX($M:$M,O195))))</f>
        <v/>
      </c>
      <c r="N195" s="32" t="str">
        <f aca="false">IF(OR(D195="",B195&lt;&gt;"Salg"),"",F195*G195*I195-J195-F195*IF(O195=0,0,INDEX($M:$M,O195)))</f>
        <v/>
      </c>
      <c r="O195" s="34" t="str">
        <f aca="false">IF(D195="","",SUMPRODUCT(MAX(($D$4:D194=D195)*ROW($D$4:D194))))</f>
        <v/>
      </c>
    </row>
    <row r="196" customFormat="false" ht="15" hidden="false" customHeight="false" outlineLevel="0" collapsed="false">
      <c r="A196" s="35"/>
      <c r="B196" s="36"/>
      <c r="C196" s="36"/>
      <c r="D196" s="36"/>
      <c r="E196" s="36"/>
      <c r="F196" s="37"/>
      <c r="G196" s="38"/>
      <c r="H196" s="36"/>
      <c r="I196" s="39"/>
      <c r="J196" s="38"/>
      <c r="K196" s="32" t="str">
        <f aca="false">IF(D196="","",IF(B196="Køb",-(F196*G196*I196+J196),F196*G196*I196-J196))</f>
        <v/>
      </c>
      <c r="L196" s="33" t="str">
        <f aca="false">IF(D196="","",IF(O196=0,0,INDEX($L:$L,O196))+IF(B196="Køb",F196,IF(B196="Salg",-F196,0)))</f>
        <v/>
      </c>
      <c r="M196" s="32" t="str">
        <f aca="false">IF(D196="","",IF(B196="Køb",IF(IF(O196=0,0,INDEX($L:$L,O196))+F196=0,0,(IF(O196=0,0,INDEX($L:$L,O196))*IF(O196=0,0,INDEX($M:$M,O196))+F196*G196*I196+J196)/(IF(O196=0,0,INDEX($L:$L,O196))+F196)),IF(O196=0,0,INDEX($M:$M,O196))))</f>
        <v/>
      </c>
      <c r="N196" s="32" t="str">
        <f aca="false">IF(OR(D196="",B196&lt;&gt;"Salg"),"",F196*G196*I196-J196-F196*IF(O196=0,0,INDEX($M:$M,O196)))</f>
        <v/>
      </c>
      <c r="O196" s="34" t="str">
        <f aca="false">IF(D196="","",SUMPRODUCT(MAX(($D$4:D195=D196)*ROW($D$4:D195))))</f>
        <v/>
      </c>
    </row>
    <row r="197" customFormat="false" ht="15" hidden="false" customHeight="false" outlineLevel="0" collapsed="false">
      <c r="A197" s="35"/>
      <c r="B197" s="36"/>
      <c r="C197" s="36"/>
      <c r="D197" s="36"/>
      <c r="E197" s="36"/>
      <c r="F197" s="37"/>
      <c r="G197" s="38"/>
      <c r="H197" s="36"/>
      <c r="I197" s="39"/>
      <c r="J197" s="38"/>
      <c r="K197" s="32" t="str">
        <f aca="false">IF(D197="","",IF(B197="Køb",-(F197*G197*I197+J197),F197*G197*I197-J197))</f>
        <v/>
      </c>
      <c r="L197" s="33" t="str">
        <f aca="false">IF(D197="","",IF(O197=0,0,INDEX($L:$L,O197))+IF(B197="Køb",F197,IF(B197="Salg",-F197,0)))</f>
        <v/>
      </c>
      <c r="M197" s="32" t="str">
        <f aca="false">IF(D197="","",IF(B197="Køb",IF(IF(O197=0,0,INDEX($L:$L,O197))+F197=0,0,(IF(O197=0,0,INDEX($L:$L,O197))*IF(O197=0,0,INDEX($M:$M,O197))+F197*G197*I197+J197)/(IF(O197=0,0,INDEX($L:$L,O197))+F197)),IF(O197=0,0,INDEX($M:$M,O197))))</f>
        <v/>
      </c>
      <c r="N197" s="32" t="str">
        <f aca="false">IF(OR(D197="",B197&lt;&gt;"Salg"),"",F197*G197*I197-J197-F197*IF(O197=0,0,INDEX($M:$M,O197)))</f>
        <v/>
      </c>
      <c r="O197" s="34" t="str">
        <f aca="false">IF(D197="","",SUMPRODUCT(MAX(($D$4:D196=D197)*ROW($D$4:D196))))</f>
        <v/>
      </c>
    </row>
    <row r="198" customFormat="false" ht="15" hidden="false" customHeight="false" outlineLevel="0" collapsed="false">
      <c r="A198" s="35"/>
      <c r="B198" s="36"/>
      <c r="C198" s="36"/>
      <c r="D198" s="36"/>
      <c r="E198" s="36"/>
      <c r="F198" s="37"/>
      <c r="G198" s="38"/>
      <c r="H198" s="36"/>
      <c r="I198" s="39"/>
      <c r="J198" s="38"/>
      <c r="K198" s="32" t="str">
        <f aca="false">IF(D198="","",IF(B198="Køb",-(F198*G198*I198+J198),F198*G198*I198-J198))</f>
        <v/>
      </c>
      <c r="L198" s="33" t="str">
        <f aca="false">IF(D198="","",IF(O198=0,0,INDEX($L:$L,O198))+IF(B198="Køb",F198,IF(B198="Salg",-F198,0)))</f>
        <v/>
      </c>
      <c r="M198" s="32" t="str">
        <f aca="false">IF(D198="","",IF(B198="Køb",IF(IF(O198=0,0,INDEX($L:$L,O198))+F198=0,0,(IF(O198=0,0,INDEX($L:$L,O198))*IF(O198=0,0,INDEX($M:$M,O198))+F198*G198*I198+J198)/(IF(O198=0,0,INDEX($L:$L,O198))+F198)),IF(O198=0,0,INDEX($M:$M,O198))))</f>
        <v/>
      </c>
      <c r="N198" s="32" t="str">
        <f aca="false">IF(OR(D198="",B198&lt;&gt;"Salg"),"",F198*G198*I198-J198-F198*IF(O198=0,0,INDEX($M:$M,O198)))</f>
        <v/>
      </c>
      <c r="O198" s="34" t="str">
        <f aca="false">IF(D198="","",SUMPRODUCT(MAX(($D$4:D197=D198)*ROW($D$4:D197))))</f>
        <v/>
      </c>
    </row>
    <row r="199" customFormat="false" ht="15" hidden="false" customHeight="false" outlineLevel="0" collapsed="false">
      <c r="A199" s="35"/>
      <c r="B199" s="36"/>
      <c r="C199" s="36"/>
      <c r="D199" s="36"/>
      <c r="E199" s="36"/>
      <c r="F199" s="37"/>
      <c r="G199" s="38"/>
      <c r="H199" s="36"/>
      <c r="I199" s="39"/>
      <c r="J199" s="38"/>
      <c r="K199" s="32" t="str">
        <f aca="false">IF(D199="","",IF(B199="Køb",-(F199*G199*I199+J199),F199*G199*I199-J199))</f>
        <v/>
      </c>
      <c r="L199" s="33" t="str">
        <f aca="false">IF(D199="","",IF(O199=0,0,INDEX($L:$L,O199))+IF(B199="Køb",F199,IF(B199="Salg",-F199,0)))</f>
        <v/>
      </c>
      <c r="M199" s="32" t="str">
        <f aca="false">IF(D199="","",IF(B199="Køb",IF(IF(O199=0,0,INDEX($L:$L,O199))+F199=0,0,(IF(O199=0,0,INDEX($L:$L,O199))*IF(O199=0,0,INDEX($M:$M,O199))+F199*G199*I199+J199)/(IF(O199=0,0,INDEX($L:$L,O199))+F199)),IF(O199=0,0,INDEX($M:$M,O199))))</f>
        <v/>
      </c>
      <c r="N199" s="32" t="str">
        <f aca="false">IF(OR(D199="",B199&lt;&gt;"Salg"),"",F199*G199*I199-J199-F199*IF(O199=0,0,INDEX($M:$M,O199)))</f>
        <v/>
      </c>
      <c r="O199" s="34" t="str">
        <f aca="false">IF(D199="","",SUMPRODUCT(MAX(($D$4:D198=D199)*ROW($D$4:D198))))</f>
        <v/>
      </c>
    </row>
    <row r="200" customFormat="false" ht="15" hidden="false" customHeight="false" outlineLevel="0" collapsed="false">
      <c r="A200" s="35"/>
      <c r="B200" s="36"/>
      <c r="C200" s="36"/>
      <c r="D200" s="36"/>
      <c r="E200" s="36"/>
      <c r="F200" s="37"/>
      <c r="G200" s="38"/>
      <c r="H200" s="36"/>
      <c r="I200" s="39"/>
      <c r="J200" s="38"/>
      <c r="K200" s="32" t="str">
        <f aca="false">IF(D200="","",IF(B200="Køb",-(F200*G200*I200+J200),F200*G200*I200-J200))</f>
        <v/>
      </c>
      <c r="L200" s="33" t="str">
        <f aca="false">IF(D200="","",IF(O200=0,0,INDEX($L:$L,O200))+IF(B200="Køb",F200,IF(B200="Salg",-F200,0)))</f>
        <v/>
      </c>
      <c r="M200" s="32" t="str">
        <f aca="false">IF(D200="","",IF(B200="Køb",IF(IF(O200=0,0,INDEX($L:$L,O200))+F200=0,0,(IF(O200=0,0,INDEX($L:$L,O200))*IF(O200=0,0,INDEX($M:$M,O200))+F200*G200*I200+J200)/(IF(O200=0,0,INDEX($L:$L,O200))+F200)),IF(O200=0,0,INDEX($M:$M,O200))))</f>
        <v/>
      </c>
      <c r="N200" s="32" t="str">
        <f aca="false">IF(OR(D200="",B200&lt;&gt;"Salg"),"",F200*G200*I200-J200-F200*IF(O200=0,0,INDEX($M:$M,O200)))</f>
        <v/>
      </c>
      <c r="O200" s="34" t="str">
        <f aca="false">IF(D200="","",SUMPRODUCT(MAX(($D$4:D199=D200)*ROW($D$4:D199))))</f>
        <v/>
      </c>
    </row>
    <row r="201" customFormat="false" ht="15" hidden="false" customHeight="false" outlineLevel="0" collapsed="false">
      <c r="A201" s="35"/>
      <c r="B201" s="36"/>
      <c r="C201" s="36"/>
      <c r="D201" s="36"/>
      <c r="E201" s="36"/>
      <c r="F201" s="37"/>
      <c r="G201" s="38"/>
      <c r="H201" s="36"/>
      <c r="I201" s="39"/>
      <c r="J201" s="38"/>
      <c r="K201" s="32" t="str">
        <f aca="false">IF(D201="","",IF(B201="Køb",-(F201*G201*I201+J201),F201*G201*I201-J201))</f>
        <v/>
      </c>
      <c r="L201" s="33" t="str">
        <f aca="false">IF(D201="","",IF(O201=0,0,INDEX($L:$L,O201))+IF(B201="Køb",F201,IF(B201="Salg",-F201,0)))</f>
        <v/>
      </c>
      <c r="M201" s="32" t="str">
        <f aca="false">IF(D201="","",IF(B201="Køb",IF(IF(O201=0,0,INDEX($L:$L,O201))+F201=0,0,(IF(O201=0,0,INDEX($L:$L,O201))*IF(O201=0,0,INDEX($M:$M,O201))+F201*G201*I201+J201)/(IF(O201=0,0,INDEX($L:$L,O201))+F201)),IF(O201=0,0,INDEX($M:$M,O201))))</f>
        <v/>
      </c>
      <c r="N201" s="32" t="str">
        <f aca="false">IF(OR(D201="",B201&lt;&gt;"Salg"),"",F201*G201*I201-J201-F201*IF(O201=0,0,INDEX($M:$M,O201)))</f>
        <v/>
      </c>
      <c r="O201" s="34" t="str">
        <f aca="false">IF(D201="","",SUMPRODUCT(MAX(($D$4:D200=D201)*ROW($D$4:D200))))</f>
        <v/>
      </c>
    </row>
    <row r="202" customFormat="false" ht="15" hidden="false" customHeight="false" outlineLevel="0" collapsed="false">
      <c r="A202" s="35"/>
      <c r="B202" s="36"/>
      <c r="C202" s="36"/>
      <c r="D202" s="36"/>
      <c r="E202" s="36"/>
      <c r="F202" s="37"/>
      <c r="G202" s="38"/>
      <c r="H202" s="36"/>
      <c r="I202" s="39"/>
      <c r="J202" s="38"/>
      <c r="K202" s="32" t="str">
        <f aca="false">IF(D202="","",IF(B202="Køb",-(F202*G202*I202+J202),F202*G202*I202-J202))</f>
        <v/>
      </c>
      <c r="L202" s="33" t="str">
        <f aca="false">IF(D202="","",IF(O202=0,0,INDEX($L:$L,O202))+IF(B202="Køb",F202,IF(B202="Salg",-F202,0)))</f>
        <v/>
      </c>
      <c r="M202" s="32" t="str">
        <f aca="false">IF(D202="","",IF(B202="Køb",IF(IF(O202=0,0,INDEX($L:$L,O202))+F202=0,0,(IF(O202=0,0,INDEX($L:$L,O202))*IF(O202=0,0,INDEX($M:$M,O202))+F202*G202*I202+J202)/(IF(O202=0,0,INDEX($L:$L,O202))+F202)),IF(O202=0,0,INDEX($M:$M,O202))))</f>
        <v/>
      </c>
      <c r="N202" s="32" t="str">
        <f aca="false">IF(OR(D202="",B202&lt;&gt;"Salg"),"",F202*G202*I202-J202-F202*IF(O202=0,0,INDEX($M:$M,O202)))</f>
        <v/>
      </c>
      <c r="O202" s="34" t="str">
        <f aca="false">IF(D202="","",SUMPRODUCT(MAX(($D$4:D201=D202)*ROW($D$4:D201))))</f>
        <v/>
      </c>
    </row>
    <row r="203" customFormat="false" ht="15" hidden="false" customHeight="false" outlineLevel="0" collapsed="false">
      <c r="A203" s="35"/>
      <c r="B203" s="36"/>
      <c r="C203" s="36"/>
      <c r="D203" s="36"/>
      <c r="E203" s="36"/>
      <c r="F203" s="37"/>
      <c r="G203" s="38"/>
      <c r="H203" s="36"/>
      <c r="I203" s="39"/>
      <c r="J203" s="38"/>
      <c r="K203" s="32" t="str">
        <f aca="false">IF(D203="","",IF(B203="Køb",-(F203*G203*I203+J203),F203*G203*I203-J203))</f>
        <v/>
      </c>
      <c r="L203" s="33" t="str">
        <f aca="false">IF(D203="","",IF(O203=0,0,INDEX($L:$L,O203))+IF(B203="Køb",F203,IF(B203="Salg",-F203,0)))</f>
        <v/>
      </c>
      <c r="M203" s="32" t="str">
        <f aca="false">IF(D203="","",IF(B203="Køb",IF(IF(O203=0,0,INDEX($L:$L,O203))+F203=0,0,(IF(O203=0,0,INDEX($L:$L,O203))*IF(O203=0,0,INDEX($M:$M,O203))+F203*G203*I203+J203)/(IF(O203=0,0,INDEX($L:$L,O203))+F203)),IF(O203=0,0,INDEX($M:$M,O203))))</f>
        <v/>
      </c>
      <c r="N203" s="32" t="str">
        <f aca="false">IF(OR(D203="",B203&lt;&gt;"Salg"),"",F203*G203*I203-J203-F203*IF(O203=0,0,INDEX($M:$M,O203)))</f>
        <v/>
      </c>
      <c r="O203" s="34" t="str">
        <f aca="false">IF(D203="","",SUMPRODUCT(MAX(($D$4:D202=D203)*ROW($D$4:D202))))</f>
        <v/>
      </c>
    </row>
    <row r="204" customFormat="false" ht="15" hidden="false" customHeight="false" outlineLevel="0" collapsed="false">
      <c r="A204" s="35"/>
      <c r="B204" s="36"/>
      <c r="C204" s="36"/>
      <c r="D204" s="36"/>
      <c r="E204" s="36"/>
      <c r="F204" s="37"/>
      <c r="G204" s="38"/>
      <c r="H204" s="36"/>
      <c r="I204" s="39"/>
      <c r="J204" s="38"/>
      <c r="K204" s="32" t="str">
        <f aca="false">IF(D204="","",IF(B204="Køb",-(F204*G204*I204+J204),F204*G204*I204-J204))</f>
        <v/>
      </c>
      <c r="L204" s="33" t="str">
        <f aca="false">IF(D204="","",IF(O204=0,0,INDEX($L:$L,O204))+IF(B204="Køb",F204,IF(B204="Salg",-F204,0)))</f>
        <v/>
      </c>
      <c r="M204" s="32" t="str">
        <f aca="false">IF(D204="","",IF(B204="Køb",IF(IF(O204=0,0,INDEX($L:$L,O204))+F204=0,0,(IF(O204=0,0,INDEX($L:$L,O204))*IF(O204=0,0,INDEX($M:$M,O204))+F204*G204*I204+J204)/(IF(O204=0,0,INDEX($L:$L,O204))+F204)),IF(O204=0,0,INDEX($M:$M,O204))))</f>
        <v/>
      </c>
      <c r="N204" s="32" t="str">
        <f aca="false">IF(OR(D204="",B204&lt;&gt;"Salg"),"",F204*G204*I204-J204-F204*IF(O204=0,0,INDEX($M:$M,O204)))</f>
        <v/>
      </c>
      <c r="O204" s="34" t="str">
        <f aca="false">IF(D204="","",SUMPRODUCT(MAX(($D$4:D203=D204)*ROW($D$4:D203))))</f>
        <v/>
      </c>
    </row>
    <row r="205" customFormat="false" ht="15" hidden="false" customHeight="false" outlineLevel="0" collapsed="false">
      <c r="A205" s="35"/>
      <c r="B205" s="36"/>
      <c r="C205" s="36"/>
      <c r="D205" s="36"/>
      <c r="E205" s="36"/>
      <c r="F205" s="37"/>
      <c r="G205" s="38"/>
      <c r="H205" s="36"/>
      <c r="I205" s="39"/>
      <c r="J205" s="38"/>
      <c r="K205" s="32" t="str">
        <f aca="false">IF(D205="","",IF(B205="Køb",-(F205*G205*I205+J205),F205*G205*I205-J205))</f>
        <v/>
      </c>
      <c r="L205" s="33" t="str">
        <f aca="false">IF(D205="","",IF(O205=0,0,INDEX($L:$L,O205))+IF(B205="Køb",F205,IF(B205="Salg",-F205,0)))</f>
        <v/>
      </c>
      <c r="M205" s="32" t="str">
        <f aca="false">IF(D205="","",IF(B205="Køb",IF(IF(O205=0,0,INDEX($L:$L,O205))+F205=0,0,(IF(O205=0,0,INDEX($L:$L,O205))*IF(O205=0,0,INDEX($M:$M,O205))+F205*G205*I205+J205)/(IF(O205=0,0,INDEX($L:$L,O205))+F205)),IF(O205=0,0,INDEX($M:$M,O205))))</f>
        <v/>
      </c>
      <c r="N205" s="32" t="str">
        <f aca="false">IF(OR(D205="",B205&lt;&gt;"Salg"),"",F205*G205*I205-J205-F205*IF(O205=0,0,INDEX($M:$M,O205)))</f>
        <v/>
      </c>
      <c r="O205" s="34" t="str">
        <f aca="false">IF(D205="","",SUMPRODUCT(MAX(($D$4:D204=D205)*ROW($D$4:D204))))</f>
        <v/>
      </c>
    </row>
    <row r="206" customFormat="false" ht="15" hidden="false" customHeight="false" outlineLevel="0" collapsed="false">
      <c r="A206" s="35"/>
      <c r="B206" s="36"/>
      <c r="C206" s="36"/>
      <c r="D206" s="36"/>
      <c r="E206" s="36"/>
      <c r="F206" s="37"/>
      <c r="G206" s="38"/>
      <c r="H206" s="36"/>
      <c r="I206" s="39"/>
      <c r="J206" s="38"/>
      <c r="K206" s="32" t="str">
        <f aca="false">IF(D206="","",IF(B206="Køb",-(F206*G206*I206+J206),F206*G206*I206-J206))</f>
        <v/>
      </c>
      <c r="L206" s="33" t="str">
        <f aca="false">IF(D206="","",IF(O206=0,0,INDEX($L:$L,O206))+IF(B206="Køb",F206,IF(B206="Salg",-F206,0)))</f>
        <v/>
      </c>
      <c r="M206" s="32" t="str">
        <f aca="false">IF(D206="","",IF(B206="Køb",IF(IF(O206=0,0,INDEX($L:$L,O206))+F206=0,0,(IF(O206=0,0,INDEX($L:$L,O206))*IF(O206=0,0,INDEX($M:$M,O206))+F206*G206*I206+J206)/(IF(O206=0,0,INDEX($L:$L,O206))+F206)),IF(O206=0,0,INDEX($M:$M,O206))))</f>
        <v/>
      </c>
      <c r="N206" s="32" t="str">
        <f aca="false">IF(OR(D206="",B206&lt;&gt;"Salg"),"",F206*G206*I206-J206-F206*IF(O206=0,0,INDEX($M:$M,O206)))</f>
        <v/>
      </c>
      <c r="O206" s="34" t="str">
        <f aca="false">IF(D206="","",SUMPRODUCT(MAX(($D$4:D205=D206)*ROW($D$4:D205))))</f>
        <v/>
      </c>
    </row>
    <row r="207" customFormat="false" ht="15" hidden="false" customHeight="false" outlineLevel="0" collapsed="false">
      <c r="A207" s="35"/>
      <c r="B207" s="36"/>
      <c r="C207" s="36"/>
      <c r="D207" s="36"/>
      <c r="E207" s="36"/>
      <c r="F207" s="37"/>
      <c r="G207" s="38"/>
      <c r="H207" s="36"/>
      <c r="I207" s="39"/>
      <c r="J207" s="38"/>
      <c r="K207" s="32" t="str">
        <f aca="false">IF(D207="","",IF(B207="Køb",-(F207*G207*I207+J207),F207*G207*I207-J207))</f>
        <v/>
      </c>
      <c r="L207" s="33" t="str">
        <f aca="false">IF(D207="","",IF(O207=0,0,INDEX($L:$L,O207))+IF(B207="Køb",F207,IF(B207="Salg",-F207,0)))</f>
        <v/>
      </c>
      <c r="M207" s="32" t="str">
        <f aca="false">IF(D207="","",IF(B207="Køb",IF(IF(O207=0,0,INDEX($L:$L,O207))+F207=0,0,(IF(O207=0,0,INDEX($L:$L,O207))*IF(O207=0,0,INDEX($M:$M,O207))+F207*G207*I207+J207)/(IF(O207=0,0,INDEX($L:$L,O207))+F207)),IF(O207=0,0,INDEX($M:$M,O207))))</f>
        <v/>
      </c>
      <c r="N207" s="32" t="str">
        <f aca="false">IF(OR(D207="",B207&lt;&gt;"Salg"),"",F207*G207*I207-J207-F207*IF(O207=0,0,INDEX($M:$M,O207)))</f>
        <v/>
      </c>
      <c r="O207" s="34" t="str">
        <f aca="false">IF(D207="","",SUMPRODUCT(MAX(($D$4:D206=D207)*ROW($D$4:D206))))</f>
        <v/>
      </c>
    </row>
    <row r="208" customFormat="false" ht="15" hidden="false" customHeight="false" outlineLevel="0" collapsed="false">
      <c r="A208" s="35"/>
      <c r="B208" s="36"/>
      <c r="C208" s="36"/>
      <c r="D208" s="36"/>
      <c r="E208" s="36"/>
      <c r="F208" s="37"/>
      <c r="G208" s="38"/>
      <c r="H208" s="36"/>
      <c r="I208" s="39"/>
      <c r="J208" s="38"/>
      <c r="K208" s="32" t="str">
        <f aca="false">IF(D208="","",IF(B208="Køb",-(F208*G208*I208+J208),F208*G208*I208-J208))</f>
        <v/>
      </c>
      <c r="L208" s="33" t="str">
        <f aca="false">IF(D208="","",IF(O208=0,0,INDEX($L:$L,O208))+IF(B208="Køb",F208,IF(B208="Salg",-F208,0)))</f>
        <v/>
      </c>
      <c r="M208" s="32" t="str">
        <f aca="false">IF(D208="","",IF(B208="Køb",IF(IF(O208=0,0,INDEX($L:$L,O208))+F208=0,0,(IF(O208=0,0,INDEX($L:$L,O208))*IF(O208=0,0,INDEX($M:$M,O208))+F208*G208*I208+J208)/(IF(O208=0,0,INDEX($L:$L,O208))+F208)),IF(O208=0,0,INDEX($M:$M,O208))))</f>
        <v/>
      </c>
      <c r="N208" s="32" t="str">
        <f aca="false">IF(OR(D208="",B208&lt;&gt;"Salg"),"",F208*G208*I208-J208-F208*IF(O208=0,0,INDEX($M:$M,O208)))</f>
        <v/>
      </c>
      <c r="O208" s="34" t="str">
        <f aca="false">IF(D208="","",SUMPRODUCT(MAX(($D$4:D207=D208)*ROW($D$4:D207))))</f>
        <v/>
      </c>
    </row>
    <row r="209" customFormat="false" ht="15" hidden="false" customHeight="false" outlineLevel="0" collapsed="false">
      <c r="A209" s="35"/>
      <c r="B209" s="36"/>
      <c r="C209" s="36"/>
      <c r="D209" s="36"/>
      <c r="E209" s="36"/>
      <c r="F209" s="37"/>
      <c r="G209" s="38"/>
      <c r="H209" s="36"/>
      <c r="I209" s="39"/>
      <c r="J209" s="38"/>
      <c r="K209" s="32" t="str">
        <f aca="false">IF(D209="","",IF(B209="Køb",-(F209*G209*I209+J209),F209*G209*I209-J209))</f>
        <v/>
      </c>
      <c r="L209" s="33" t="str">
        <f aca="false">IF(D209="","",IF(O209=0,0,INDEX($L:$L,O209))+IF(B209="Køb",F209,IF(B209="Salg",-F209,0)))</f>
        <v/>
      </c>
      <c r="M209" s="32" t="str">
        <f aca="false">IF(D209="","",IF(B209="Køb",IF(IF(O209=0,0,INDEX($L:$L,O209))+F209=0,0,(IF(O209=0,0,INDEX($L:$L,O209))*IF(O209=0,0,INDEX($M:$M,O209))+F209*G209*I209+J209)/(IF(O209=0,0,INDEX($L:$L,O209))+F209)),IF(O209=0,0,INDEX($M:$M,O209))))</f>
        <v/>
      </c>
      <c r="N209" s="32" t="str">
        <f aca="false">IF(OR(D209="",B209&lt;&gt;"Salg"),"",F209*G209*I209-J209-F209*IF(O209=0,0,INDEX($M:$M,O209)))</f>
        <v/>
      </c>
      <c r="O209" s="34" t="str">
        <f aca="false">IF(D209="","",SUMPRODUCT(MAX(($D$4:D208=D209)*ROW($D$4:D208))))</f>
        <v/>
      </c>
    </row>
    <row r="210" customFormat="false" ht="15" hidden="false" customHeight="false" outlineLevel="0" collapsed="false">
      <c r="A210" s="35"/>
      <c r="B210" s="36"/>
      <c r="C210" s="36"/>
      <c r="D210" s="36"/>
      <c r="E210" s="36"/>
      <c r="F210" s="37"/>
      <c r="G210" s="38"/>
      <c r="H210" s="36"/>
      <c r="I210" s="39"/>
      <c r="J210" s="38"/>
      <c r="K210" s="32" t="str">
        <f aca="false">IF(D210="","",IF(B210="Køb",-(F210*G210*I210+J210),F210*G210*I210-J210))</f>
        <v/>
      </c>
      <c r="L210" s="33" t="str">
        <f aca="false">IF(D210="","",IF(O210=0,0,INDEX($L:$L,O210))+IF(B210="Køb",F210,IF(B210="Salg",-F210,0)))</f>
        <v/>
      </c>
      <c r="M210" s="32" t="str">
        <f aca="false">IF(D210="","",IF(B210="Køb",IF(IF(O210=0,0,INDEX($L:$L,O210))+F210=0,0,(IF(O210=0,0,INDEX($L:$L,O210))*IF(O210=0,0,INDEX($M:$M,O210))+F210*G210*I210+J210)/(IF(O210=0,0,INDEX($L:$L,O210))+F210)),IF(O210=0,0,INDEX($M:$M,O210))))</f>
        <v/>
      </c>
      <c r="N210" s="32" t="str">
        <f aca="false">IF(OR(D210="",B210&lt;&gt;"Salg"),"",F210*G210*I210-J210-F210*IF(O210=0,0,INDEX($M:$M,O210)))</f>
        <v/>
      </c>
      <c r="O210" s="34" t="str">
        <f aca="false">IF(D210="","",SUMPRODUCT(MAX(($D$4:D209=D210)*ROW($D$4:D209))))</f>
        <v/>
      </c>
    </row>
    <row r="211" customFormat="false" ht="15" hidden="false" customHeight="false" outlineLevel="0" collapsed="false">
      <c r="A211" s="35"/>
      <c r="B211" s="36"/>
      <c r="C211" s="36"/>
      <c r="D211" s="36"/>
      <c r="E211" s="36"/>
      <c r="F211" s="37"/>
      <c r="G211" s="38"/>
      <c r="H211" s="36"/>
      <c r="I211" s="39"/>
      <c r="J211" s="38"/>
      <c r="K211" s="32" t="str">
        <f aca="false">IF(D211="","",IF(B211="Køb",-(F211*G211*I211+J211),F211*G211*I211-J211))</f>
        <v/>
      </c>
      <c r="L211" s="33" t="str">
        <f aca="false">IF(D211="","",IF(O211=0,0,INDEX($L:$L,O211))+IF(B211="Køb",F211,IF(B211="Salg",-F211,0)))</f>
        <v/>
      </c>
      <c r="M211" s="32" t="str">
        <f aca="false">IF(D211="","",IF(B211="Køb",IF(IF(O211=0,0,INDEX($L:$L,O211))+F211=0,0,(IF(O211=0,0,INDEX($L:$L,O211))*IF(O211=0,0,INDEX($M:$M,O211))+F211*G211*I211+J211)/(IF(O211=0,0,INDEX($L:$L,O211))+F211)),IF(O211=0,0,INDEX($M:$M,O211))))</f>
        <v/>
      </c>
      <c r="N211" s="32" t="str">
        <f aca="false">IF(OR(D211="",B211&lt;&gt;"Salg"),"",F211*G211*I211-J211-F211*IF(O211=0,0,INDEX($M:$M,O211)))</f>
        <v/>
      </c>
      <c r="O211" s="34" t="str">
        <f aca="false">IF(D211="","",SUMPRODUCT(MAX(($D$4:D210=D211)*ROW($D$4:D210))))</f>
        <v/>
      </c>
    </row>
    <row r="212" customFormat="false" ht="15" hidden="false" customHeight="false" outlineLevel="0" collapsed="false">
      <c r="A212" s="35"/>
      <c r="B212" s="36"/>
      <c r="C212" s="36"/>
      <c r="D212" s="36"/>
      <c r="E212" s="36"/>
      <c r="F212" s="37"/>
      <c r="G212" s="38"/>
      <c r="H212" s="36"/>
      <c r="I212" s="39"/>
      <c r="J212" s="38"/>
      <c r="K212" s="32" t="str">
        <f aca="false">IF(D212="","",IF(B212="Køb",-(F212*G212*I212+J212),F212*G212*I212-J212))</f>
        <v/>
      </c>
      <c r="L212" s="33" t="str">
        <f aca="false">IF(D212="","",IF(O212=0,0,INDEX($L:$L,O212))+IF(B212="Køb",F212,IF(B212="Salg",-F212,0)))</f>
        <v/>
      </c>
      <c r="M212" s="32" t="str">
        <f aca="false">IF(D212="","",IF(B212="Køb",IF(IF(O212=0,0,INDEX($L:$L,O212))+F212=0,0,(IF(O212=0,0,INDEX($L:$L,O212))*IF(O212=0,0,INDEX($M:$M,O212))+F212*G212*I212+J212)/(IF(O212=0,0,INDEX($L:$L,O212))+F212)),IF(O212=0,0,INDEX($M:$M,O212))))</f>
        <v/>
      </c>
      <c r="N212" s="32" t="str">
        <f aca="false">IF(OR(D212="",B212&lt;&gt;"Salg"),"",F212*G212*I212-J212-F212*IF(O212=0,0,INDEX($M:$M,O212)))</f>
        <v/>
      </c>
      <c r="O212" s="34" t="str">
        <f aca="false">IF(D212="","",SUMPRODUCT(MAX(($D$4:D211=D212)*ROW($D$4:D211))))</f>
        <v/>
      </c>
    </row>
    <row r="213" customFormat="false" ht="15" hidden="false" customHeight="false" outlineLevel="0" collapsed="false">
      <c r="A213" s="35"/>
      <c r="B213" s="36"/>
      <c r="C213" s="36"/>
      <c r="D213" s="36"/>
      <c r="E213" s="36"/>
      <c r="F213" s="37"/>
      <c r="G213" s="38"/>
      <c r="H213" s="36"/>
      <c r="I213" s="39"/>
      <c r="J213" s="38"/>
      <c r="K213" s="32" t="str">
        <f aca="false">IF(D213="","",IF(B213="Køb",-(F213*G213*I213+J213),F213*G213*I213-J213))</f>
        <v/>
      </c>
      <c r="L213" s="33" t="str">
        <f aca="false">IF(D213="","",IF(O213=0,0,INDEX($L:$L,O213))+IF(B213="Køb",F213,IF(B213="Salg",-F213,0)))</f>
        <v/>
      </c>
      <c r="M213" s="32" t="str">
        <f aca="false">IF(D213="","",IF(B213="Køb",IF(IF(O213=0,0,INDEX($L:$L,O213))+F213=0,0,(IF(O213=0,0,INDEX($L:$L,O213))*IF(O213=0,0,INDEX($M:$M,O213))+F213*G213*I213+J213)/(IF(O213=0,0,INDEX($L:$L,O213))+F213)),IF(O213=0,0,INDEX($M:$M,O213))))</f>
        <v/>
      </c>
      <c r="N213" s="32" t="str">
        <f aca="false">IF(OR(D213="",B213&lt;&gt;"Salg"),"",F213*G213*I213-J213-F213*IF(O213=0,0,INDEX($M:$M,O213)))</f>
        <v/>
      </c>
      <c r="O213" s="34" t="str">
        <f aca="false">IF(D213="","",SUMPRODUCT(MAX(($D$4:D212=D213)*ROW($D$4:D212))))</f>
        <v/>
      </c>
    </row>
    <row r="214" customFormat="false" ht="15" hidden="false" customHeight="false" outlineLevel="0" collapsed="false">
      <c r="A214" s="35"/>
      <c r="B214" s="36"/>
      <c r="C214" s="36"/>
      <c r="D214" s="36"/>
      <c r="E214" s="36"/>
      <c r="F214" s="37"/>
      <c r="G214" s="38"/>
      <c r="H214" s="36"/>
      <c r="I214" s="39"/>
      <c r="J214" s="38"/>
      <c r="K214" s="32" t="str">
        <f aca="false">IF(D214="","",IF(B214="Køb",-(F214*G214*I214+J214),F214*G214*I214-J214))</f>
        <v/>
      </c>
      <c r="L214" s="33" t="str">
        <f aca="false">IF(D214="","",IF(O214=0,0,INDEX($L:$L,O214))+IF(B214="Køb",F214,IF(B214="Salg",-F214,0)))</f>
        <v/>
      </c>
      <c r="M214" s="32" t="str">
        <f aca="false">IF(D214="","",IF(B214="Køb",IF(IF(O214=0,0,INDEX($L:$L,O214))+F214=0,0,(IF(O214=0,0,INDEX($L:$L,O214))*IF(O214=0,0,INDEX($M:$M,O214))+F214*G214*I214+J214)/(IF(O214=0,0,INDEX($L:$L,O214))+F214)),IF(O214=0,0,INDEX($M:$M,O214))))</f>
        <v/>
      </c>
      <c r="N214" s="32" t="str">
        <f aca="false">IF(OR(D214="",B214&lt;&gt;"Salg"),"",F214*G214*I214-J214-F214*IF(O214=0,0,INDEX($M:$M,O214)))</f>
        <v/>
      </c>
      <c r="O214" s="34" t="str">
        <f aca="false">IF(D214="","",SUMPRODUCT(MAX(($D$4:D213=D214)*ROW($D$4:D213))))</f>
        <v/>
      </c>
    </row>
    <row r="215" customFormat="false" ht="15" hidden="false" customHeight="false" outlineLevel="0" collapsed="false">
      <c r="A215" s="35"/>
      <c r="B215" s="36"/>
      <c r="C215" s="36"/>
      <c r="D215" s="36"/>
      <c r="E215" s="36"/>
      <c r="F215" s="37"/>
      <c r="G215" s="38"/>
      <c r="H215" s="36"/>
      <c r="I215" s="39"/>
      <c r="J215" s="38"/>
      <c r="K215" s="32" t="str">
        <f aca="false">IF(D215="","",IF(B215="Køb",-(F215*G215*I215+J215),F215*G215*I215-J215))</f>
        <v/>
      </c>
      <c r="L215" s="33" t="str">
        <f aca="false">IF(D215="","",IF(O215=0,0,INDEX($L:$L,O215))+IF(B215="Køb",F215,IF(B215="Salg",-F215,0)))</f>
        <v/>
      </c>
      <c r="M215" s="32" t="str">
        <f aca="false">IF(D215="","",IF(B215="Køb",IF(IF(O215=0,0,INDEX($L:$L,O215))+F215=0,0,(IF(O215=0,0,INDEX($L:$L,O215))*IF(O215=0,0,INDEX($M:$M,O215))+F215*G215*I215+J215)/(IF(O215=0,0,INDEX($L:$L,O215))+F215)),IF(O215=0,0,INDEX($M:$M,O215))))</f>
        <v/>
      </c>
      <c r="N215" s="32" t="str">
        <f aca="false">IF(OR(D215="",B215&lt;&gt;"Salg"),"",F215*G215*I215-J215-F215*IF(O215=0,0,INDEX($M:$M,O215)))</f>
        <v/>
      </c>
      <c r="O215" s="34" t="str">
        <f aca="false">IF(D215="","",SUMPRODUCT(MAX(($D$4:D214=D215)*ROW($D$4:D214))))</f>
        <v/>
      </c>
    </row>
    <row r="216" customFormat="false" ht="15" hidden="false" customHeight="false" outlineLevel="0" collapsed="false">
      <c r="A216" s="35"/>
      <c r="B216" s="36"/>
      <c r="C216" s="36"/>
      <c r="D216" s="36"/>
      <c r="E216" s="36"/>
      <c r="F216" s="37"/>
      <c r="G216" s="38"/>
      <c r="H216" s="36"/>
      <c r="I216" s="39"/>
      <c r="J216" s="38"/>
      <c r="K216" s="32" t="str">
        <f aca="false">IF(D216="","",IF(B216="Køb",-(F216*G216*I216+J216),F216*G216*I216-J216))</f>
        <v/>
      </c>
      <c r="L216" s="33" t="str">
        <f aca="false">IF(D216="","",IF(O216=0,0,INDEX($L:$L,O216))+IF(B216="Køb",F216,IF(B216="Salg",-F216,0)))</f>
        <v/>
      </c>
      <c r="M216" s="32" t="str">
        <f aca="false">IF(D216="","",IF(B216="Køb",IF(IF(O216=0,0,INDEX($L:$L,O216))+F216=0,0,(IF(O216=0,0,INDEX($L:$L,O216))*IF(O216=0,0,INDEX($M:$M,O216))+F216*G216*I216+J216)/(IF(O216=0,0,INDEX($L:$L,O216))+F216)),IF(O216=0,0,INDEX($M:$M,O216))))</f>
        <v/>
      </c>
      <c r="N216" s="32" t="str">
        <f aca="false">IF(OR(D216="",B216&lt;&gt;"Salg"),"",F216*G216*I216-J216-F216*IF(O216=0,0,INDEX($M:$M,O216)))</f>
        <v/>
      </c>
      <c r="O216" s="34" t="str">
        <f aca="false">IF(D216="","",SUMPRODUCT(MAX(($D$4:D215=D216)*ROW($D$4:D215))))</f>
        <v/>
      </c>
    </row>
    <row r="217" customFormat="false" ht="15" hidden="false" customHeight="false" outlineLevel="0" collapsed="false">
      <c r="A217" s="35"/>
      <c r="B217" s="36"/>
      <c r="C217" s="36"/>
      <c r="D217" s="36"/>
      <c r="E217" s="36"/>
      <c r="F217" s="37"/>
      <c r="G217" s="38"/>
      <c r="H217" s="36"/>
      <c r="I217" s="39"/>
      <c r="J217" s="38"/>
      <c r="K217" s="32" t="str">
        <f aca="false">IF(D217="","",IF(B217="Køb",-(F217*G217*I217+J217),F217*G217*I217-J217))</f>
        <v/>
      </c>
      <c r="L217" s="33" t="str">
        <f aca="false">IF(D217="","",IF(O217=0,0,INDEX($L:$L,O217))+IF(B217="Køb",F217,IF(B217="Salg",-F217,0)))</f>
        <v/>
      </c>
      <c r="M217" s="32" t="str">
        <f aca="false">IF(D217="","",IF(B217="Køb",IF(IF(O217=0,0,INDEX($L:$L,O217))+F217=0,0,(IF(O217=0,0,INDEX($L:$L,O217))*IF(O217=0,0,INDEX($M:$M,O217))+F217*G217*I217+J217)/(IF(O217=0,0,INDEX($L:$L,O217))+F217)),IF(O217=0,0,INDEX($M:$M,O217))))</f>
        <v/>
      </c>
      <c r="N217" s="32" t="str">
        <f aca="false">IF(OR(D217="",B217&lt;&gt;"Salg"),"",F217*G217*I217-J217-F217*IF(O217=0,0,INDEX($M:$M,O217)))</f>
        <v/>
      </c>
      <c r="O217" s="34" t="str">
        <f aca="false">IF(D217="","",SUMPRODUCT(MAX(($D$4:D216=D217)*ROW($D$4:D216))))</f>
        <v/>
      </c>
    </row>
    <row r="218" customFormat="false" ht="15" hidden="false" customHeight="false" outlineLevel="0" collapsed="false">
      <c r="A218" s="35"/>
      <c r="B218" s="36"/>
      <c r="C218" s="36"/>
      <c r="D218" s="36"/>
      <c r="E218" s="36"/>
      <c r="F218" s="37"/>
      <c r="G218" s="38"/>
      <c r="H218" s="36"/>
      <c r="I218" s="39"/>
      <c r="J218" s="38"/>
      <c r="K218" s="32" t="str">
        <f aca="false">IF(D218="","",IF(B218="Køb",-(F218*G218*I218+J218),F218*G218*I218-J218))</f>
        <v/>
      </c>
      <c r="L218" s="33" t="str">
        <f aca="false">IF(D218="","",IF(O218=0,0,INDEX($L:$L,O218))+IF(B218="Køb",F218,IF(B218="Salg",-F218,0)))</f>
        <v/>
      </c>
      <c r="M218" s="32" t="str">
        <f aca="false">IF(D218="","",IF(B218="Køb",IF(IF(O218=0,0,INDEX($L:$L,O218))+F218=0,0,(IF(O218=0,0,INDEX($L:$L,O218))*IF(O218=0,0,INDEX($M:$M,O218))+F218*G218*I218+J218)/(IF(O218=0,0,INDEX($L:$L,O218))+F218)),IF(O218=0,0,INDEX($M:$M,O218))))</f>
        <v/>
      </c>
      <c r="N218" s="32" t="str">
        <f aca="false">IF(OR(D218="",B218&lt;&gt;"Salg"),"",F218*G218*I218-J218-F218*IF(O218=0,0,INDEX($M:$M,O218)))</f>
        <v/>
      </c>
      <c r="O218" s="34" t="str">
        <f aca="false">IF(D218="","",SUMPRODUCT(MAX(($D$4:D217=D218)*ROW($D$4:D217))))</f>
        <v/>
      </c>
    </row>
    <row r="219" customFormat="false" ht="15" hidden="false" customHeight="false" outlineLevel="0" collapsed="false">
      <c r="A219" s="35"/>
      <c r="B219" s="36"/>
      <c r="C219" s="36"/>
      <c r="D219" s="36"/>
      <c r="E219" s="36"/>
      <c r="F219" s="37"/>
      <c r="G219" s="38"/>
      <c r="H219" s="36"/>
      <c r="I219" s="39"/>
      <c r="J219" s="38"/>
      <c r="K219" s="32" t="str">
        <f aca="false">IF(D219="","",IF(B219="Køb",-(F219*G219*I219+J219),F219*G219*I219-J219))</f>
        <v/>
      </c>
      <c r="L219" s="33" t="str">
        <f aca="false">IF(D219="","",IF(O219=0,0,INDEX($L:$L,O219))+IF(B219="Køb",F219,IF(B219="Salg",-F219,0)))</f>
        <v/>
      </c>
      <c r="M219" s="32" t="str">
        <f aca="false">IF(D219="","",IF(B219="Køb",IF(IF(O219=0,0,INDEX($L:$L,O219))+F219=0,0,(IF(O219=0,0,INDEX($L:$L,O219))*IF(O219=0,0,INDEX($M:$M,O219))+F219*G219*I219+J219)/(IF(O219=0,0,INDEX($L:$L,O219))+F219)),IF(O219=0,0,INDEX($M:$M,O219))))</f>
        <v/>
      </c>
      <c r="N219" s="32" t="str">
        <f aca="false">IF(OR(D219="",B219&lt;&gt;"Salg"),"",F219*G219*I219-J219-F219*IF(O219=0,0,INDEX($M:$M,O219)))</f>
        <v/>
      </c>
      <c r="O219" s="34" t="str">
        <f aca="false">IF(D219="","",SUMPRODUCT(MAX(($D$4:D218=D219)*ROW($D$4:D218))))</f>
        <v/>
      </c>
    </row>
    <row r="220" customFormat="false" ht="15" hidden="false" customHeight="false" outlineLevel="0" collapsed="false">
      <c r="A220" s="35"/>
      <c r="B220" s="36"/>
      <c r="C220" s="36"/>
      <c r="D220" s="36"/>
      <c r="E220" s="36"/>
      <c r="F220" s="37"/>
      <c r="G220" s="38"/>
      <c r="H220" s="36"/>
      <c r="I220" s="39"/>
      <c r="J220" s="38"/>
      <c r="K220" s="32" t="str">
        <f aca="false">IF(D220="","",IF(B220="Køb",-(F220*G220*I220+J220),F220*G220*I220-J220))</f>
        <v/>
      </c>
      <c r="L220" s="33" t="str">
        <f aca="false">IF(D220="","",IF(O220=0,0,INDEX($L:$L,O220))+IF(B220="Køb",F220,IF(B220="Salg",-F220,0)))</f>
        <v/>
      </c>
      <c r="M220" s="32" t="str">
        <f aca="false">IF(D220="","",IF(B220="Køb",IF(IF(O220=0,0,INDEX($L:$L,O220))+F220=0,0,(IF(O220=0,0,INDEX($L:$L,O220))*IF(O220=0,0,INDEX($M:$M,O220))+F220*G220*I220+J220)/(IF(O220=0,0,INDEX($L:$L,O220))+F220)),IF(O220=0,0,INDEX($M:$M,O220))))</f>
        <v/>
      </c>
      <c r="N220" s="32" t="str">
        <f aca="false">IF(OR(D220="",B220&lt;&gt;"Salg"),"",F220*G220*I220-J220-F220*IF(O220=0,0,INDEX($M:$M,O220)))</f>
        <v/>
      </c>
      <c r="O220" s="34" t="str">
        <f aca="false">IF(D220="","",SUMPRODUCT(MAX(($D$4:D219=D220)*ROW($D$4:D219))))</f>
        <v/>
      </c>
    </row>
    <row r="221" customFormat="false" ht="15" hidden="false" customHeight="false" outlineLevel="0" collapsed="false">
      <c r="A221" s="35"/>
      <c r="B221" s="36"/>
      <c r="C221" s="36"/>
      <c r="D221" s="36"/>
      <c r="E221" s="36"/>
      <c r="F221" s="37"/>
      <c r="G221" s="38"/>
      <c r="H221" s="36"/>
      <c r="I221" s="39"/>
      <c r="J221" s="38"/>
      <c r="K221" s="32" t="str">
        <f aca="false">IF(D221="","",IF(B221="Køb",-(F221*G221*I221+J221),F221*G221*I221-J221))</f>
        <v/>
      </c>
      <c r="L221" s="33" t="str">
        <f aca="false">IF(D221="","",IF(O221=0,0,INDEX($L:$L,O221))+IF(B221="Køb",F221,IF(B221="Salg",-F221,0)))</f>
        <v/>
      </c>
      <c r="M221" s="32" t="str">
        <f aca="false">IF(D221="","",IF(B221="Køb",IF(IF(O221=0,0,INDEX($L:$L,O221))+F221=0,0,(IF(O221=0,0,INDEX($L:$L,O221))*IF(O221=0,0,INDEX($M:$M,O221))+F221*G221*I221+J221)/(IF(O221=0,0,INDEX($L:$L,O221))+F221)),IF(O221=0,0,INDEX($M:$M,O221))))</f>
        <v/>
      </c>
      <c r="N221" s="32" t="str">
        <f aca="false">IF(OR(D221="",B221&lt;&gt;"Salg"),"",F221*G221*I221-J221-F221*IF(O221=0,0,INDEX($M:$M,O221)))</f>
        <v/>
      </c>
      <c r="O221" s="34" t="str">
        <f aca="false">IF(D221="","",SUMPRODUCT(MAX(($D$4:D220=D221)*ROW($D$4:D220))))</f>
        <v/>
      </c>
    </row>
    <row r="222" customFormat="false" ht="15" hidden="false" customHeight="false" outlineLevel="0" collapsed="false">
      <c r="A222" s="35"/>
      <c r="B222" s="36"/>
      <c r="C222" s="36"/>
      <c r="D222" s="36"/>
      <c r="E222" s="36"/>
      <c r="F222" s="37"/>
      <c r="G222" s="38"/>
      <c r="H222" s="36"/>
      <c r="I222" s="39"/>
      <c r="J222" s="38"/>
      <c r="K222" s="32" t="str">
        <f aca="false">IF(D222="","",IF(B222="Køb",-(F222*G222*I222+J222),F222*G222*I222-J222))</f>
        <v/>
      </c>
      <c r="L222" s="33" t="str">
        <f aca="false">IF(D222="","",IF(O222=0,0,INDEX($L:$L,O222))+IF(B222="Køb",F222,IF(B222="Salg",-F222,0)))</f>
        <v/>
      </c>
      <c r="M222" s="32" t="str">
        <f aca="false">IF(D222="","",IF(B222="Køb",IF(IF(O222=0,0,INDEX($L:$L,O222))+F222=0,0,(IF(O222=0,0,INDEX($L:$L,O222))*IF(O222=0,0,INDEX($M:$M,O222))+F222*G222*I222+J222)/(IF(O222=0,0,INDEX($L:$L,O222))+F222)),IF(O222=0,0,INDEX($M:$M,O222))))</f>
        <v/>
      </c>
      <c r="N222" s="32" t="str">
        <f aca="false">IF(OR(D222="",B222&lt;&gt;"Salg"),"",F222*G222*I222-J222-F222*IF(O222=0,0,INDEX($M:$M,O222)))</f>
        <v/>
      </c>
      <c r="O222" s="34" t="str">
        <f aca="false">IF(D222="","",SUMPRODUCT(MAX(($D$4:D221=D222)*ROW($D$4:D221))))</f>
        <v/>
      </c>
    </row>
    <row r="223" customFormat="false" ht="15" hidden="false" customHeight="false" outlineLevel="0" collapsed="false">
      <c r="A223" s="35"/>
      <c r="B223" s="36"/>
      <c r="C223" s="36"/>
      <c r="D223" s="36"/>
      <c r="E223" s="36"/>
      <c r="F223" s="37"/>
      <c r="G223" s="38"/>
      <c r="H223" s="36"/>
      <c r="I223" s="39"/>
      <c r="J223" s="38"/>
      <c r="K223" s="32" t="str">
        <f aca="false">IF(D223="","",IF(B223="Køb",-(F223*G223*I223+J223),F223*G223*I223-J223))</f>
        <v/>
      </c>
      <c r="L223" s="33" t="str">
        <f aca="false">IF(D223="","",IF(O223=0,0,INDEX($L:$L,O223))+IF(B223="Køb",F223,IF(B223="Salg",-F223,0)))</f>
        <v/>
      </c>
      <c r="M223" s="32" t="str">
        <f aca="false">IF(D223="","",IF(B223="Køb",IF(IF(O223=0,0,INDEX($L:$L,O223))+F223=0,0,(IF(O223=0,0,INDEX($L:$L,O223))*IF(O223=0,0,INDEX($M:$M,O223))+F223*G223*I223+J223)/(IF(O223=0,0,INDEX($L:$L,O223))+F223)),IF(O223=0,0,INDEX($M:$M,O223))))</f>
        <v/>
      </c>
      <c r="N223" s="32" t="str">
        <f aca="false">IF(OR(D223="",B223&lt;&gt;"Salg"),"",F223*G223*I223-J223-F223*IF(O223=0,0,INDEX($M:$M,O223)))</f>
        <v/>
      </c>
      <c r="O223" s="34" t="str">
        <f aca="false">IF(D223="","",SUMPRODUCT(MAX(($D$4:D222=D223)*ROW($D$4:D222))))</f>
        <v/>
      </c>
    </row>
    <row r="224" customFormat="false" ht="15" hidden="false" customHeight="false" outlineLevel="0" collapsed="false">
      <c r="A224" s="35"/>
      <c r="B224" s="36"/>
      <c r="C224" s="36"/>
      <c r="D224" s="36"/>
      <c r="E224" s="36"/>
      <c r="F224" s="37"/>
      <c r="G224" s="38"/>
      <c r="H224" s="36"/>
      <c r="I224" s="39"/>
      <c r="J224" s="38"/>
      <c r="K224" s="32" t="str">
        <f aca="false">IF(D224="","",IF(B224="Køb",-(F224*G224*I224+J224),F224*G224*I224-J224))</f>
        <v/>
      </c>
      <c r="L224" s="33" t="str">
        <f aca="false">IF(D224="","",IF(O224=0,0,INDEX($L:$L,O224))+IF(B224="Køb",F224,IF(B224="Salg",-F224,0)))</f>
        <v/>
      </c>
      <c r="M224" s="32" t="str">
        <f aca="false">IF(D224="","",IF(B224="Køb",IF(IF(O224=0,0,INDEX($L:$L,O224))+F224=0,0,(IF(O224=0,0,INDEX($L:$L,O224))*IF(O224=0,0,INDEX($M:$M,O224))+F224*G224*I224+J224)/(IF(O224=0,0,INDEX($L:$L,O224))+F224)),IF(O224=0,0,INDEX($M:$M,O224))))</f>
        <v/>
      </c>
      <c r="N224" s="32" t="str">
        <f aca="false">IF(OR(D224="",B224&lt;&gt;"Salg"),"",F224*G224*I224-J224-F224*IF(O224=0,0,INDEX($M:$M,O224)))</f>
        <v/>
      </c>
      <c r="O224" s="34" t="str">
        <f aca="false">IF(D224="","",SUMPRODUCT(MAX(($D$4:D223=D224)*ROW($D$4:D223))))</f>
        <v/>
      </c>
    </row>
    <row r="225" customFormat="false" ht="15" hidden="false" customHeight="false" outlineLevel="0" collapsed="false">
      <c r="A225" s="35"/>
      <c r="B225" s="36"/>
      <c r="C225" s="36"/>
      <c r="D225" s="36"/>
      <c r="E225" s="36"/>
      <c r="F225" s="37"/>
      <c r="G225" s="38"/>
      <c r="H225" s="36"/>
      <c r="I225" s="39"/>
      <c r="J225" s="38"/>
      <c r="K225" s="32" t="str">
        <f aca="false">IF(D225="","",IF(B225="Køb",-(F225*G225*I225+J225),F225*G225*I225-J225))</f>
        <v/>
      </c>
      <c r="L225" s="33" t="str">
        <f aca="false">IF(D225="","",IF(O225=0,0,INDEX($L:$L,O225))+IF(B225="Køb",F225,IF(B225="Salg",-F225,0)))</f>
        <v/>
      </c>
      <c r="M225" s="32" t="str">
        <f aca="false">IF(D225="","",IF(B225="Køb",IF(IF(O225=0,0,INDEX($L:$L,O225))+F225=0,0,(IF(O225=0,0,INDEX($L:$L,O225))*IF(O225=0,0,INDEX($M:$M,O225))+F225*G225*I225+J225)/(IF(O225=0,0,INDEX($L:$L,O225))+F225)),IF(O225=0,0,INDEX($M:$M,O225))))</f>
        <v/>
      </c>
      <c r="N225" s="32" t="str">
        <f aca="false">IF(OR(D225="",B225&lt;&gt;"Salg"),"",F225*G225*I225-J225-F225*IF(O225=0,0,INDEX($M:$M,O225)))</f>
        <v/>
      </c>
      <c r="O225" s="34" t="str">
        <f aca="false">IF(D225="","",SUMPRODUCT(MAX(($D$4:D224=D225)*ROW($D$4:D224))))</f>
        <v/>
      </c>
    </row>
    <row r="226" customFormat="false" ht="15" hidden="false" customHeight="false" outlineLevel="0" collapsed="false">
      <c r="A226" s="35"/>
      <c r="B226" s="36"/>
      <c r="C226" s="36"/>
      <c r="D226" s="36"/>
      <c r="E226" s="36"/>
      <c r="F226" s="37"/>
      <c r="G226" s="38"/>
      <c r="H226" s="36"/>
      <c r="I226" s="39"/>
      <c r="J226" s="38"/>
      <c r="K226" s="32" t="str">
        <f aca="false">IF(D226="","",IF(B226="Køb",-(F226*G226*I226+J226),F226*G226*I226-J226))</f>
        <v/>
      </c>
      <c r="L226" s="33" t="str">
        <f aca="false">IF(D226="","",IF(O226=0,0,INDEX($L:$L,O226))+IF(B226="Køb",F226,IF(B226="Salg",-F226,0)))</f>
        <v/>
      </c>
      <c r="M226" s="32" t="str">
        <f aca="false">IF(D226="","",IF(B226="Køb",IF(IF(O226=0,0,INDEX($L:$L,O226))+F226=0,0,(IF(O226=0,0,INDEX($L:$L,O226))*IF(O226=0,0,INDEX($M:$M,O226))+F226*G226*I226+J226)/(IF(O226=0,0,INDEX($L:$L,O226))+F226)),IF(O226=0,0,INDEX($M:$M,O226))))</f>
        <v/>
      </c>
      <c r="N226" s="32" t="str">
        <f aca="false">IF(OR(D226="",B226&lt;&gt;"Salg"),"",F226*G226*I226-J226-F226*IF(O226=0,0,INDEX($M:$M,O226)))</f>
        <v/>
      </c>
      <c r="O226" s="34" t="str">
        <f aca="false">IF(D226="","",SUMPRODUCT(MAX(($D$4:D225=D226)*ROW($D$4:D225))))</f>
        <v/>
      </c>
    </row>
    <row r="227" customFormat="false" ht="15" hidden="false" customHeight="false" outlineLevel="0" collapsed="false">
      <c r="A227" s="35"/>
      <c r="B227" s="36"/>
      <c r="C227" s="36"/>
      <c r="D227" s="36"/>
      <c r="E227" s="36"/>
      <c r="F227" s="37"/>
      <c r="G227" s="38"/>
      <c r="H227" s="36"/>
      <c r="I227" s="39"/>
      <c r="J227" s="38"/>
      <c r="K227" s="32" t="str">
        <f aca="false">IF(D227="","",IF(B227="Køb",-(F227*G227*I227+J227),F227*G227*I227-J227))</f>
        <v/>
      </c>
      <c r="L227" s="33" t="str">
        <f aca="false">IF(D227="","",IF(O227=0,0,INDEX($L:$L,O227))+IF(B227="Køb",F227,IF(B227="Salg",-F227,0)))</f>
        <v/>
      </c>
      <c r="M227" s="32" t="str">
        <f aca="false">IF(D227="","",IF(B227="Køb",IF(IF(O227=0,0,INDEX($L:$L,O227))+F227=0,0,(IF(O227=0,0,INDEX($L:$L,O227))*IF(O227=0,0,INDEX($M:$M,O227))+F227*G227*I227+J227)/(IF(O227=0,0,INDEX($L:$L,O227))+F227)),IF(O227=0,0,INDEX($M:$M,O227))))</f>
        <v/>
      </c>
      <c r="N227" s="32" t="str">
        <f aca="false">IF(OR(D227="",B227&lt;&gt;"Salg"),"",F227*G227*I227-J227-F227*IF(O227=0,0,INDEX($M:$M,O227)))</f>
        <v/>
      </c>
      <c r="O227" s="34" t="str">
        <f aca="false">IF(D227="","",SUMPRODUCT(MAX(($D$4:D226=D227)*ROW($D$4:D226))))</f>
        <v/>
      </c>
    </row>
    <row r="228" customFormat="false" ht="15" hidden="false" customHeight="false" outlineLevel="0" collapsed="false">
      <c r="A228" s="35"/>
      <c r="B228" s="36"/>
      <c r="C228" s="36"/>
      <c r="D228" s="36"/>
      <c r="E228" s="36"/>
      <c r="F228" s="37"/>
      <c r="G228" s="38"/>
      <c r="H228" s="36"/>
      <c r="I228" s="39"/>
      <c r="J228" s="38"/>
      <c r="K228" s="32" t="str">
        <f aca="false">IF(D228="","",IF(B228="Køb",-(F228*G228*I228+J228),F228*G228*I228-J228))</f>
        <v/>
      </c>
      <c r="L228" s="33" t="str">
        <f aca="false">IF(D228="","",IF(O228=0,0,INDEX($L:$L,O228))+IF(B228="Køb",F228,IF(B228="Salg",-F228,0)))</f>
        <v/>
      </c>
      <c r="M228" s="32" t="str">
        <f aca="false">IF(D228="","",IF(B228="Køb",IF(IF(O228=0,0,INDEX($L:$L,O228))+F228=0,0,(IF(O228=0,0,INDEX($L:$L,O228))*IF(O228=0,0,INDEX($M:$M,O228))+F228*G228*I228+J228)/(IF(O228=0,0,INDEX($L:$L,O228))+F228)),IF(O228=0,0,INDEX($M:$M,O228))))</f>
        <v/>
      </c>
      <c r="N228" s="32" t="str">
        <f aca="false">IF(OR(D228="",B228&lt;&gt;"Salg"),"",F228*G228*I228-J228-F228*IF(O228=0,0,INDEX($M:$M,O228)))</f>
        <v/>
      </c>
      <c r="O228" s="34" t="str">
        <f aca="false">IF(D228="","",SUMPRODUCT(MAX(($D$4:D227=D228)*ROW($D$4:D227))))</f>
        <v/>
      </c>
    </row>
    <row r="229" customFormat="false" ht="15" hidden="false" customHeight="false" outlineLevel="0" collapsed="false">
      <c r="A229" s="35"/>
      <c r="B229" s="36"/>
      <c r="C229" s="36"/>
      <c r="D229" s="36"/>
      <c r="E229" s="36"/>
      <c r="F229" s="37"/>
      <c r="G229" s="38"/>
      <c r="H229" s="36"/>
      <c r="I229" s="39"/>
      <c r="J229" s="38"/>
      <c r="K229" s="32" t="str">
        <f aca="false">IF(D229="","",IF(B229="Køb",-(F229*G229*I229+J229),F229*G229*I229-J229))</f>
        <v/>
      </c>
      <c r="L229" s="33" t="str">
        <f aca="false">IF(D229="","",IF(O229=0,0,INDEX($L:$L,O229))+IF(B229="Køb",F229,IF(B229="Salg",-F229,0)))</f>
        <v/>
      </c>
      <c r="M229" s="32" t="str">
        <f aca="false">IF(D229="","",IF(B229="Køb",IF(IF(O229=0,0,INDEX($L:$L,O229))+F229=0,0,(IF(O229=0,0,INDEX($L:$L,O229))*IF(O229=0,0,INDEX($M:$M,O229))+F229*G229*I229+J229)/(IF(O229=0,0,INDEX($L:$L,O229))+F229)),IF(O229=0,0,INDEX($M:$M,O229))))</f>
        <v/>
      </c>
      <c r="N229" s="32" t="str">
        <f aca="false">IF(OR(D229="",B229&lt;&gt;"Salg"),"",F229*G229*I229-J229-F229*IF(O229=0,0,INDEX($M:$M,O229)))</f>
        <v/>
      </c>
      <c r="O229" s="34" t="str">
        <f aca="false">IF(D229="","",SUMPRODUCT(MAX(($D$4:D228=D229)*ROW($D$4:D228))))</f>
        <v/>
      </c>
    </row>
    <row r="230" customFormat="false" ht="15" hidden="false" customHeight="false" outlineLevel="0" collapsed="false">
      <c r="A230" s="35"/>
      <c r="B230" s="36"/>
      <c r="C230" s="36"/>
      <c r="D230" s="36"/>
      <c r="E230" s="36"/>
      <c r="F230" s="37"/>
      <c r="G230" s="38"/>
      <c r="H230" s="36"/>
      <c r="I230" s="39"/>
      <c r="J230" s="38"/>
      <c r="K230" s="32" t="str">
        <f aca="false">IF(D230="","",IF(B230="Køb",-(F230*G230*I230+J230),F230*G230*I230-J230))</f>
        <v/>
      </c>
      <c r="L230" s="33" t="str">
        <f aca="false">IF(D230="","",IF(O230=0,0,INDEX($L:$L,O230))+IF(B230="Køb",F230,IF(B230="Salg",-F230,0)))</f>
        <v/>
      </c>
      <c r="M230" s="32" t="str">
        <f aca="false">IF(D230="","",IF(B230="Køb",IF(IF(O230=0,0,INDEX($L:$L,O230))+F230=0,0,(IF(O230=0,0,INDEX($L:$L,O230))*IF(O230=0,0,INDEX($M:$M,O230))+F230*G230*I230+J230)/(IF(O230=0,0,INDEX($L:$L,O230))+F230)),IF(O230=0,0,INDEX($M:$M,O230))))</f>
        <v/>
      </c>
      <c r="N230" s="32" t="str">
        <f aca="false">IF(OR(D230="",B230&lt;&gt;"Salg"),"",F230*G230*I230-J230-F230*IF(O230=0,0,INDEX($M:$M,O230)))</f>
        <v/>
      </c>
      <c r="O230" s="34" t="str">
        <f aca="false">IF(D230="","",SUMPRODUCT(MAX(($D$4:D229=D230)*ROW($D$4:D229))))</f>
        <v/>
      </c>
    </row>
    <row r="231" customFormat="false" ht="15" hidden="false" customHeight="false" outlineLevel="0" collapsed="false">
      <c r="A231" s="35"/>
      <c r="B231" s="36"/>
      <c r="C231" s="36"/>
      <c r="D231" s="36"/>
      <c r="E231" s="36"/>
      <c r="F231" s="37"/>
      <c r="G231" s="38"/>
      <c r="H231" s="36"/>
      <c r="I231" s="39"/>
      <c r="J231" s="38"/>
      <c r="K231" s="32" t="str">
        <f aca="false">IF(D231="","",IF(B231="Køb",-(F231*G231*I231+J231),F231*G231*I231-J231))</f>
        <v/>
      </c>
      <c r="L231" s="33" t="str">
        <f aca="false">IF(D231="","",IF(O231=0,0,INDEX($L:$L,O231))+IF(B231="Køb",F231,IF(B231="Salg",-F231,0)))</f>
        <v/>
      </c>
      <c r="M231" s="32" t="str">
        <f aca="false">IF(D231="","",IF(B231="Køb",IF(IF(O231=0,0,INDEX($L:$L,O231))+F231=0,0,(IF(O231=0,0,INDEX($L:$L,O231))*IF(O231=0,0,INDEX($M:$M,O231))+F231*G231*I231+J231)/(IF(O231=0,0,INDEX($L:$L,O231))+F231)),IF(O231=0,0,INDEX($M:$M,O231))))</f>
        <v/>
      </c>
      <c r="N231" s="32" t="str">
        <f aca="false">IF(OR(D231="",B231&lt;&gt;"Salg"),"",F231*G231*I231-J231-F231*IF(O231=0,0,INDEX($M:$M,O231)))</f>
        <v/>
      </c>
      <c r="O231" s="34" t="str">
        <f aca="false">IF(D231="","",SUMPRODUCT(MAX(($D$4:D230=D231)*ROW($D$4:D230))))</f>
        <v/>
      </c>
    </row>
    <row r="232" customFormat="false" ht="15" hidden="false" customHeight="false" outlineLevel="0" collapsed="false">
      <c r="A232" s="35"/>
      <c r="B232" s="36"/>
      <c r="C232" s="36"/>
      <c r="D232" s="36"/>
      <c r="E232" s="36"/>
      <c r="F232" s="37"/>
      <c r="G232" s="38"/>
      <c r="H232" s="36"/>
      <c r="I232" s="39"/>
      <c r="J232" s="38"/>
      <c r="K232" s="32" t="str">
        <f aca="false">IF(D232="","",IF(B232="Køb",-(F232*G232*I232+J232),F232*G232*I232-J232))</f>
        <v/>
      </c>
      <c r="L232" s="33" t="str">
        <f aca="false">IF(D232="","",IF(O232=0,0,INDEX($L:$L,O232))+IF(B232="Køb",F232,IF(B232="Salg",-F232,0)))</f>
        <v/>
      </c>
      <c r="M232" s="32" t="str">
        <f aca="false">IF(D232="","",IF(B232="Køb",IF(IF(O232=0,0,INDEX($L:$L,O232))+F232=0,0,(IF(O232=0,0,INDEX($L:$L,O232))*IF(O232=0,0,INDEX($M:$M,O232))+F232*G232*I232+J232)/(IF(O232=0,0,INDEX($L:$L,O232))+F232)),IF(O232=0,0,INDEX($M:$M,O232))))</f>
        <v/>
      </c>
      <c r="N232" s="32" t="str">
        <f aca="false">IF(OR(D232="",B232&lt;&gt;"Salg"),"",F232*G232*I232-J232-F232*IF(O232=0,0,INDEX($M:$M,O232)))</f>
        <v/>
      </c>
      <c r="O232" s="34" t="str">
        <f aca="false">IF(D232="","",SUMPRODUCT(MAX(($D$4:D231=D232)*ROW($D$4:D231))))</f>
        <v/>
      </c>
    </row>
    <row r="233" customFormat="false" ht="15" hidden="false" customHeight="false" outlineLevel="0" collapsed="false">
      <c r="A233" s="35"/>
      <c r="B233" s="36"/>
      <c r="C233" s="36"/>
      <c r="D233" s="36"/>
      <c r="E233" s="36"/>
      <c r="F233" s="37"/>
      <c r="G233" s="38"/>
      <c r="H233" s="36"/>
      <c r="I233" s="39"/>
      <c r="J233" s="38"/>
      <c r="K233" s="32" t="str">
        <f aca="false">IF(D233="","",IF(B233="Køb",-(F233*G233*I233+J233),F233*G233*I233-J233))</f>
        <v/>
      </c>
      <c r="L233" s="33" t="str">
        <f aca="false">IF(D233="","",IF(O233=0,0,INDEX($L:$L,O233))+IF(B233="Køb",F233,IF(B233="Salg",-F233,0)))</f>
        <v/>
      </c>
      <c r="M233" s="32" t="str">
        <f aca="false">IF(D233="","",IF(B233="Køb",IF(IF(O233=0,0,INDEX($L:$L,O233))+F233=0,0,(IF(O233=0,0,INDEX($L:$L,O233))*IF(O233=0,0,INDEX($M:$M,O233))+F233*G233*I233+J233)/(IF(O233=0,0,INDEX($L:$L,O233))+F233)),IF(O233=0,0,INDEX($M:$M,O233))))</f>
        <v/>
      </c>
      <c r="N233" s="32" t="str">
        <f aca="false">IF(OR(D233="",B233&lt;&gt;"Salg"),"",F233*G233*I233-J233-F233*IF(O233=0,0,INDEX($M:$M,O233)))</f>
        <v/>
      </c>
      <c r="O233" s="34" t="str">
        <f aca="false">IF(D233="","",SUMPRODUCT(MAX(($D$4:D232=D233)*ROW($D$4:D232))))</f>
        <v/>
      </c>
    </row>
    <row r="234" customFormat="false" ht="15" hidden="false" customHeight="false" outlineLevel="0" collapsed="false">
      <c r="A234" s="35"/>
      <c r="B234" s="36"/>
      <c r="C234" s="36"/>
      <c r="D234" s="36"/>
      <c r="E234" s="36"/>
      <c r="F234" s="37"/>
      <c r="G234" s="38"/>
      <c r="H234" s="36"/>
      <c r="I234" s="39"/>
      <c r="J234" s="38"/>
      <c r="K234" s="32" t="str">
        <f aca="false">IF(D234="","",IF(B234="Køb",-(F234*G234*I234+J234),F234*G234*I234-J234))</f>
        <v/>
      </c>
      <c r="L234" s="33" t="str">
        <f aca="false">IF(D234="","",IF(O234=0,0,INDEX($L:$L,O234))+IF(B234="Køb",F234,IF(B234="Salg",-F234,0)))</f>
        <v/>
      </c>
      <c r="M234" s="32" t="str">
        <f aca="false">IF(D234="","",IF(B234="Køb",IF(IF(O234=0,0,INDEX($L:$L,O234))+F234=0,0,(IF(O234=0,0,INDEX($L:$L,O234))*IF(O234=0,0,INDEX($M:$M,O234))+F234*G234*I234+J234)/(IF(O234=0,0,INDEX($L:$L,O234))+F234)),IF(O234=0,0,INDEX($M:$M,O234))))</f>
        <v/>
      </c>
      <c r="N234" s="32" t="str">
        <f aca="false">IF(OR(D234="",B234&lt;&gt;"Salg"),"",F234*G234*I234-J234-F234*IF(O234=0,0,INDEX($M:$M,O234)))</f>
        <v/>
      </c>
      <c r="O234" s="34" t="str">
        <f aca="false">IF(D234="","",SUMPRODUCT(MAX(($D$4:D233=D234)*ROW($D$4:D233))))</f>
        <v/>
      </c>
    </row>
    <row r="235" customFormat="false" ht="15" hidden="false" customHeight="false" outlineLevel="0" collapsed="false">
      <c r="A235" s="35"/>
      <c r="B235" s="36"/>
      <c r="C235" s="36"/>
      <c r="D235" s="36"/>
      <c r="E235" s="36"/>
      <c r="F235" s="37"/>
      <c r="G235" s="38"/>
      <c r="H235" s="36"/>
      <c r="I235" s="39"/>
      <c r="J235" s="38"/>
      <c r="K235" s="32" t="str">
        <f aca="false">IF(D235="","",IF(B235="Køb",-(F235*G235*I235+J235),F235*G235*I235-J235))</f>
        <v/>
      </c>
      <c r="L235" s="33" t="str">
        <f aca="false">IF(D235="","",IF(O235=0,0,INDEX($L:$L,O235))+IF(B235="Køb",F235,IF(B235="Salg",-F235,0)))</f>
        <v/>
      </c>
      <c r="M235" s="32" t="str">
        <f aca="false">IF(D235="","",IF(B235="Køb",IF(IF(O235=0,0,INDEX($L:$L,O235))+F235=0,0,(IF(O235=0,0,INDEX($L:$L,O235))*IF(O235=0,0,INDEX($M:$M,O235))+F235*G235*I235+J235)/(IF(O235=0,0,INDEX($L:$L,O235))+F235)),IF(O235=0,0,INDEX($M:$M,O235))))</f>
        <v/>
      </c>
      <c r="N235" s="32" t="str">
        <f aca="false">IF(OR(D235="",B235&lt;&gt;"Salg"),"",F235*G235*I235-J235-F235*IF(O235=0,0,INDEX($M:$M,O235)))</f>
        <v/>
      </c>
      <c r="O235" s="34" t="str">
        <f aca="false">IF(D235="","",SUMPRODUCT(MAX(($D$4:D234=D235)*ROW($D$4:D234))))</f>
        <v/>
      </c>
    </row>
    <row r="236" customFormat="false" ht="15" hidden="false" customHeight="false" outlineLevel="0" collapsed="false">
      <c r="A236" s="35"/>
      <c r="B236" s="36"/>
      <c r="C236" s="36"/>
      <c r="D236" s="36"/>
      <c r="E236" s="36"/>
      <c r="F236" s="37"/>
      <c r="G236" s="38"/>
      <c r="H236" s="36"/>
      <c r="I236" s="39"/>
      <c r="J236" s="38"/>
      <c r="K236" s="32" t="str">
        <f aca="false">IF(D236="","",IF(B236="Køb",-(F236*G236*I236+J236),F236*G236*I236-J236))</f>
        <v/>
      </c>
      <c r="L236" s="33" t="str">
        <f aca="false">IF(D236="","",IF(O236=0,0,INDEX($L:$L,O236))+IF(B236="Køb",F236,IF(B236="Salg",-F236,0)))</f>
        <v/>
      </c>
      <c r="M236" s="32" t="str">
        <f aca="false">IF(D236="","",IF(B236="Køb",IF(IF(O236=0,0,INDEX($L:$L,O236))+F236=0,0,(IF(O236=0,0,INDEX($L:$L,O236))*IF(O236=0,0,INDEX($M:$M,O236))+F236*G236*I236+J236)/(IF(O236=0,0,INDEX($L:$L,O236))+F236)),IF(O236=0,0,INDEX($M:$M,O236))))</f>
        <v/>
      </c>
      <c r="N236" s="32" t="str">
        <f aca="false">IF(OR(D236="",B236&lt;&gt;"Salg"),"",F236*G236*I236-J236-F236*IF(O236=0,0,INDEX($M:$M,O236)))</f>
        <v/>
      </c>
      <c r="O236" s="34" t="str">
        <f aca="false">IF(D236="","",SUMPRODUCT(MAX(($D$4:D235=D236)*ROW($D$4:D235))))</f>
        <v/>
      </c>
    </row>
    <row r="237" customFormat="false" ht="15" hidden="false" customHeight="false" outlineLevel="0" collapsed="false">
      <c r="A237" s="35"/>
      <c r="B237" s="36"/>
      <c r="C237" s="36"/>
      <c r="D237" s="36"/>
      <c r="E237" s="36"/>
      <c r="F237" s="37"/>
      <c r="G237" s="38"/>
      <c r="H237" s="36"/>
      <c r="I237" s="39"/>
      <c r="J237" s="38"/>
      <c r="K237" s="32" t="str">
        <f aca="false">IF(D237="","",IF(B237="Køb",-(F237*G237*I237+J237),F237*G237*I237-J237))</f>
        <v/>
      </c>
      <c r="L237" s="33" t="str">
        <f aca="false">IF(D237="","",IF(O237=0,0,INDEX($L:$L,O237))+IF(B237="Køb",F237,IF(B237="Salg",-F237,0)))</f>
        <v/>
      </c>
      <c r="M237" s="32" t="str">
        <f aca="false">IF(D237="","",IF(B237="Køb",IF(IF(O237=0,0,INDEX($L:$L,O237))+F237=0,0,(IF(O237=0,0,INDEX($L:$L,O237))*IF(O237=0,0,INDEX($M:$M,O237))+F237*G237*I237+J237)/(IF(O237=0,0,INDEX($L:$L,O237))+F237)),IF(O237=0,0,INDEX($M:$M,O237))))</f>
        <v/>
      </c>
      <c r="N237" s="32" t="str">
        <f aca="false">IF(OR(D237="",B237&lt;&gt;"Salg"),"",F237*G237*I237-J237-F237*IF(O237=0,0,INDEX($M:$M,O237)))</f>
        <v/>
      </c>
      <c r="O237" s="34" t="str">
        <f aca="false">IF(D237="","",SUMPRODUCT(MAX(($D$4:D236=D237)*ROW($D$4:D236))))</f>
        <v/>
      </c>
    </row>
    <row r="238" customFormat="false" ht="15" hidden="false" customHeight="false" outlineLevel="0" collapsed="false">
      <c r="A238" s="35"/>
      <c r="B238" s="36"/>
      <c r="C238" s="36"/>
      <c r="D238" s="36"/>
      <c r="E238" s="36"/>
      <c r="F238" s="37"/>
      <c r="G238" s="38"/>
      <c r="H238" s="36"/>
      <c r="I238" s="39"/>
      <c r="J238" s="38"/>
      <c r="K238" s="32" t="str">
        <f aca="false">IF(D238="","",IF(B238="Køb",-(F238*G238*I238+J238),F238*G238*I238-J238))</f>
        <v/>
      </c>
      <c r="L238" s="33" t="str">
        <f aca="false">IF(D238="","",IF(O238=0,0,INDEX($L:$L,O238))+IF(B238="Køb",F238,IF(B238="Salg",-F238,0)))</f>
        <v/>
      </c>
      <c r="M238" s="32" t="str">
        <f aca="false">IF(D238="","",IF(B238="Køb",IF(IF(O238=0,0,INDEX($L:$L,O238))+F238=0,0,(IF(O238=0,0,INDEX($L:$L,O238))*IF(O238=0,0,INDEX($M:$M,O238))+F238*G238*I238+J238)/(IF(O238=0,0,INDEX($L:$L,O238))+F238)),IF(O238=0,0,INDEX($M:$M,O238))))</f>
        <v/>
      </c>
      <c r="N238" s="32" t="str">
        <f aca="false">IF(OR(D238="",B238&lt;&gt;"Salg"),"",F238*G238*I238-J238-F238*IF(O238=0,0,INDEX($M:$M,O238)))</f>
        <v/>
      </c>
      <c r="O238" s="34" t="str">
        <f aca="false">IF(D238="","",SUMPRODUCT(MAX(($D$4:D237=D238)*ROW($D$4:D237))))</f>
        <v/>
      </c>
    </row>
    <row r="239" customFormat="false" ht="15" hidden="false" customHeight="false" outlineLevel="0" collapsed="false">
      <c r="A239" s="35"/>
      <c r="B239" s="36"/>
      <c r="C239" s="36"/>
      <c r="D239" s="36"/>
      <c r="E239" s="36"/>
      <c r="F239" s="37"/>
      <c r="G239" s="38"/>
      <c r="H239" s="36"/>
      <c r="I239" s="39"/>
      <c r="J239" s="38"/>
      <c r="K239" s="32" t="str">
        <f aca="false">IF(D239="","",IF(B239="Køb",-(F239*G239*I239+J239),F239*G239*I239-J239))</f>
        <v/>
      </c>
      <c r="L239" s="33" t="str">
        <f aca="false">IF(D239="","",IF(O239=0,0,INDEX($L:$L,O239))+IF(B239="Køb",F239,IF(B239="Salg",-F239,0)))</f>
        <v/>
      </c>
      <c r="M239" s="32" t="str">
        <f aca="false">IF(D239="","",IF(B239="Køb",IF(IF(O239=0,0,INDEX($L:$L,O239))+F239=0,0,(IF(O239=0,0,INDEX($L:$L,O239))*IF(O239=0,0,INDEX($M:$M,O239))+F239*G239*I239+J239)/(IF(O239=0,0,INDEX($L:$L,O239))+F239)),IF(O239=0,0,INDEX($M:$M,O239))))</f>
        <v/>
      </c>
      <c r="N239" s="32" t="str">
        <f aca="false">IF(OR(D239="",B239&lt;&gt;"Salg"),"",F239*G239*I239-J239-F239*IF(O239=0,0,INDEX($M:$M,O239)))</f>
        <v/>
      </c>
      <c r="O239" s="34" t="str">
        <f aca="false">IF(D239="","",SUMPRODUCT(MAX(($D$4:D238=D239)*ROW($D$4:D238))))</f>
        <v/>
      </c>
    </row>
    <row r="240" customFormat="false" ht="15" hidden="false" customHeight="false" outlineLevel="0" collapsed="false">
      <c r="A240" s="35"/>
      <c r="B240" s="36"/>
      <c r="C240" s="36"/>
      <c r="D240" s="36"/>
      <c r="E240" s="36"/>
      <c r="F240" s="37"/>
      <c r="G240" s="38"/>
      <c r="H240" s="36"/>
      <c r="I240" s="39"/>
      <c r="J240" s="38"/>
      <c r="K240" s="32" t="str">
        <f aca="false">IF(D240="","",IF(B240="Køb",-(F240*G240*I240+J240),F240*G240*I240-J240))</f>
        <v/>
      </c>
      <c r="L240" s="33" t="str">
        <f aca="false">IF(D240="","",IF(O240=0,0,INDEX($L:$L,O240))+IF(B240="Køb",F240,IF(B240="Salg",-F240,0)))</f>
        <v/>
      </c>
      <c r="M240" s="32" t="str">
        <f aca="false">IF(D240="","",IF(B240="Køb",IF(IF(O240=0,0,INDEX($L:$L,O240))+F240=0,0,(IF(O240=0,0,INDEX($L:$L,O240))*IF(O240=0,0,INDEX($M:$M,O240))+F240*G240*I240+J240)/(IF(O240=0,0,INDEX($L:$L,O240))+F240)),IF(O240=0,0,INDEX($M:$M,O240))))</f>
        <v/>
      </c>
      <c r="N240" s="32" t="str">
        <f aca="false">IF(OR(D240="",B240&lt;&gt;"Salg"),"",F240*G240*I240-J240-F240*IF(O240=0,0,INDEX($M:$M,O240)))</f>
        <v/>
      </c>
      <c r="O240" s="34" t="str">
        <f aca="false">IF(D240="","",SUMPRODUCT(MAX(($D$4:D239=D240)*ROW($D$4:D239))))</f>
        <v/>
      </c>
    </row>
    <row r="241" customFormat="false" ht="15" hidden="false" customHeight="false" outlineLevel="0" collapsed="false">
      <c r="A241" s="35"/>
      <c r="B241" s="36"/>
      <c r="C241" s="36"/>
      <c r="D241" s="36"/>
      <c r="E241" s="36"/>
      <c r="F241" s="37"/>
      <c r="G241" s="38"/>
      <c r="H241" s="36"/>
      <c r="I241" s="39"/>
      <c r="J241" s="38"/>
      <c r="K241" s="32" t="str">
        <f aca="false">IF(D241="","",IF(B241="Køb",-(F241*G241*I241+J241),F241*G241*I241-J241))</f>
        <v/>
      </c>
      <c r="L241" s="33" t="str">
        <f aca="false">IF(D241="","",IF(O241=0,0,INDEX($L:$L,O241))+IF(B241="Køb",F241,IF(B241="Salg",-F241,0)))</f>
        <v/>
      </c>
      <c r="M241" s="32" t="str">
        <f aca="false">IF(D241="","",IF(B241="Køb",IF(IF(O241=0,0,INDEX($L:$L,O241))+F241=0,0,(IF(O241=0,0,INDEX($L:$L,O241))*IF(O241=0,0,INDEX($M:$M,O241))+F241*G241*I241+J241)/(IF(O241=0,0,INDEX($L:$L,O241))+F241)),IF(O241=0,0,INDEX($M:$M,O241))))</f>
        <v/>
      </c>
      <c r="N241" s="32" t="str">
        <f aca="false">IF(OR(D241="",B241&lt;&gt;"Salg"),"",F241*G241*I241-J241-F241*IF(O241=0,0,INDEX($M:$M,O241)))</f>
        <v/>
      </c>
      <c r="O241" s="34" t="str">
        <f aca="false">IF(D241="","",SUMPRODUCT(MAX(($D$4:D240=D241)*ROW($D$4:D240))))</f>
        <v/>
      </c>
    </row>
    <row r="242" customFormat="false" ht="15" hidden="false" customHeight="false" outlineLevel="0" collapsed="false">
      <c r="A242" s="35"/>
      <c r="B242" s="36"/>
      <c r="C242" s="36"/>
      <c r="D242" s="36"/>
      <c r="E242" s="36"/>
      <c r="F242" s="37"/>
      <c r="G242" s="38"/>
      <c r="H242" s="36"/>
      <c r="I242" s="39"/>
      <c r="J242" s="38"/>
      <c r="K242" s="32" t="str">
        <f aca="false">IF(D242="","",IF(B242="Køb",-(F242*G242*I242+J242),F242*G242*I242-J242))</f>
        <v/>
      </c>
      <c r="L242" s="33" t="str">
        <f aca="false">IF(D242="","",IF(O242=0,0,INDEX($L:$L,O242))+IF(B242="Køb",F242,IF(B242="Salg",-F242,0)))</f>
        <v/>
      </c>
      <c r="M242" s="32" t="str">
        <f aca="false">IF(D242="","",IF(B242="Køb",IF(IF(O242=0,0,INDEX($L:$L,O242))+F242=0,0,(IF(O242=0,0,INDEX($L:$L,O242))*IF(O242=0,0,INDEX($M:$M,O242))+F242*G242*I242+J242)/(IF(O242=0,0,INDEX($L:$L,O242))+F242)),IF(O242=0,0,INDEX($M:$M,O242))))</f>
        <v/>
      </c>
      <c r="N242" s="32" t="str">
        <f aca="false">IF(OR(D242="",B242&lt;&gt;"Salg"),"",F242*G242*I242-J242-F242*IF(O242=0,0,INDEX($M:$M,O242)))</f>
        <v/>
      </c>
      <c r="O242" s="34" t="str">
        <f aca="false">IF(D242="","",SUMPRODUCT(MAX(($D$4:D241=D242)*ROW($D$4:D241))))</f>
        <v/>
      </c>
    </row>
    <row r="243" customFormat="false" ht="15" hidden="false" customHeight="false" outlineLevel="0" collapsed="false">
      <c r="A243" s="35"/>
      <c r="B243" s="36"/>
      <c r="C243" s="36"/>
      <c r="D243" s="36"/>
      <c r="E243" s="36"/>
      <c r="F243" s="37"/>
      <c r="G243" s="38"/>
      <c r="H243" s="36"/>
      <c r="I243" s="39"/>
      <c r="J243" s="38"/>
      <c r="K243" s="32" t="str">
        <f aca="false">IF(D243="","",IF(B243="Køb",-(F243*G243*I243+J243),F243*G243*I243-J243))</f>
        <v/>
      </c>
      <c r="L243" s="33" t="str">
        <f aca="false">IF(D243="","",IF(O243=0,0,INDEX($L:$L,O243))+IF(B243="Køb",F243,IF(B243="Salg",-F243,0)))</f>
        <v/>
      </c>
      <c r="M243" s="32" t="str">
        <f aca="false">IF(D243="","",IF(B243="Køb",IF(IF(O243=0,0,INDEX($L:$L,O243))+F243=0,0,(IF(O243=0,0,INDEX($L:$L,O243))*IF(O243=0,0,INDEX($M:$M,O243))+F243*G243*I243+J243)/(IF(O243=0,0,INDEX($L:$L,O243))+F243)),IF(O243=0,0,INDEX($M:$M,O243))))</f>
        <v/>
      </c>
      <c r="N243" s="32" t="str">
        <f aca="false">IF(OR(D243="",B243&lt;&gt;"Salg"),"",F243*G243*I243-J243-F243*IF(O243=0,0,INDEX($M:$M,O243)))</f>
        <v/>
      </c>
      <c r="O243" s="34" t="str">
        <f aca="false">IF(D243="","",SUMPRODUCT(MAX(($D$4:D242=D243)*ROW($D$4:D242))))</f>
        <v/>
      </c>
    </row>
    <row r="244" customFormat="false" ht="15" hidden="false" customHeight="false" outlineLevel="0" collapsed="false">
      <c r="A244" s="35"/>
      <c r="B244" s="36"/>
      <c r="C244" s="36"/>
      <c r="D244" s="36"/>
      <c r="E244" s="36"/>
      <c r="F244" s="37"/>
      <c r="G244" s="38"/>
      <c r="H244" s="36"/>
      <c r="I244" s="39"/>
      <c r="J244" s="38"/>
      <c r="K244" s="32" t="str">
        <f aca="false">IF(D244="","",IF(B244="Køb",-(F244*G244*I244+J244),F244*G244*I244-J244))</f>
        <v/>
      </c>
      <c r="L244" s="33" t="str">
        <f aca="false">IF(D244="","",IF(O244=0,0,INDEX($L:$L,O244))+IF(B244="Køb",F244,IF(B244="Salg",-F244,0)))</f>
        <v/>
      </c>
      <c r="M244" s="32" t="str">
        <f aca="false">IF(D244="","",IF(B244="Køb",IF(IF(O244=0,0,INDEX($L:$L,O244))+F244=0,0,(IF(O244=0,0,INDEX($L:$L,O244))*IF(O244=0,0,INDEX($M:$M,O244))+F244*G244*I244+J244)/(IF(O244=0,0,INDEX($L:$L,O244))+F244)),IF(O244=0,0,INDEX($M:$M,O244))))</f>
        <v/>
      </c>
      <c r="N244" s="32" t="str">
        <f aca="false">IF(OR(D244="",B244&lt;&gt;"Salg"),"",F244*G244*I244-J244-F244*IF(O244=0,0,INDEX($M:$M,O244)))</f>
        <v/>
      </c>
      <c r="O244" s="34" t="str">
        <f aca="false">IF(D244="","",SUMPRODUCT(MAX(($D$4:D243=D244)*ROW($D$4:D243))))</f>
        <v/>
      </c>
    </row>
    <row r="245" customFormat="false" ht="15" hidden="false" customHeight="false" outlineLevel="0" collapsed="false">
      <c r="A245" s="35"/>
      <c r="B245" s="36"/>
      <c r="C245" s="36"/>
      <c r="D245" s="36"/>
      <c r="E245" s="36"/>
      <c r="F245" s="37"/>
      <c r="G245" s="38"/>
      <c r="H245" s="36"/>
      <c r="I245" s="39"/>
      <c r="J245" s="38"/>
      <c r="K245" s="32" t="str">
        <f aca="false">IF(D245="","",IF(B245="Køb",-(F245*G245*I245+J245),F245*G245*I245-J245))</f>
        <v/>
      </c>
      <c r="L245" s="33" t="str">
        <f aca="false">IF(D245="","",IF(O245=0,0,INDEX($L:$L,O245))+IF(B245="Køb",F245,IF(B245="Salg",-F245,0)))</f>
        <v/>
      </c>
      <c r="M245" s="32" t="str">
        <f aca="false">IF(D245="","",IF(B245="Køb",IF(IF(O245=0,0,INDEX($L:$L,O245))+F245=0,0,(IF(O245=0,0,INDEX($L:$L,O245))*IF(O245=0,0,INDEX($M:$M,O245))+F245*G245*I245+J245)/(IF(O245=0,0,INDEX($L:$L,O245))+F245)),IF(O245=0,0,INDEX($M:$M,O245))))</f>
        <v/>
      </c>
      <c r="N245" s="32" t="str">
        <f aca="false">IF(OR(D245="",B245&lt;&gt;"Salg"),"",F245*G245*I245-J245-F245*IF(O245=0,0,INDEX($M:$M,O245)))</f>
        <v/>
      </c>
      <c r="O245" s="34" t="str">
        <f aca="false">IF(D245="","",SUMPRODUCT(MAX(($D$4:D244=D245)*ROW($D$4:D244))))</f>
        <v/>
      </c>
    </row>
    <row r="246" customFormat="false" ht="15" hidden="false" customHeight="false" outlineLevel="0" collapsed="false">
      <c r="A246" s="35"/>
      <c r="B246" s="36"/>
      <c r="C246" s="36"/>
      <c r="D246" s="36"/>
      <c r="E246" s="36"/>
      <c r="F246" s="37"/>
      <c r="G246" s="38"/>
      <c r="H246" s="36"/>
      <c r="I246" s="39"/>
      <c r="J246" s="38"/>
      <c r="K246" s="32" t="str">
        <f aca="false">IF(D246="","",IF(B246="Køb",-(F246*G246*I246+J246),F246*G246*I246-J246))</f>
        <v/>
      </c>
      <c r="L246" s="33" t="str">
        <f aca="false">IF(D246="","",IF(O246=0,0,INDEX($L:$L,O246))+IF(B246="Køb",F246,IF(B246="Salg",-F246,0)))</f>
        <v/>
      </c>
      <c r="M246" s="32" t="str">
        <f aca="false">IF(D246="","",IF(B246="Køb",IF(IF(O246=0,0,INDEX($L:$L,O246))+F246=0,0,(IF(O246=0,0,INDEX($L:$L,O246))*IF(O246=0,0,INDEX($M:$M,O246))+F246*G246*I246+J246)/(IF(O246=0,0,INDEX($L:$L,O246))+F246)),IF(O246=0,0,INDEX($M:$M,O246))))</f>
        <v/>
      </c>
      <c r="N246" s="32" t="str">
        <f aca="false">IF(OR(D246="",B246&lt;&gt;"Salg"),"",F246*G246*I246-J246-F246*IF(O246=0,0,INDEX($M:$M,O246)))</f>
        <v/>
      </c>
      <c r="O246" s="34" t="str">
        <f aca="false">IF(D246="","",SUMPRODUCT(MAX(($D$4:D245=D246)*ROW($D$4:D245))))</f>
        <v/>
      </c>
    </row>
    <row r="247" customFormat="false" ht="15" hidden="false" customHeight="false" outlineLevel="0" collapsed="false">
      <c r="A247" s="35"/>
      <c r="B247" s="36"/>
      <c r="C247" s="36"/>
      <c r="D247" s="36"/>
      <c r="E247" s="36"/>
      <c r="F247" s="37"/>
      <c r="G247" s="38"/>
      <c r="H247" s="36"/>
      <c r="I247" s="39"/>
      <c r="J247" s="38"/>
      <c r="K247" s="32" t="str">
        <f aca="false">IF(D247="","",IF(B247="Køb",-(F247*G247*I247+J247),F247*G247*I247-J247))</f>
        <v/>
      </c>
      <c r="L247" s="33" t="str">
        <f aca="false">IF(D247="","",IF(O247=0,0,INDEX($L:$L,O247))+IF(B247="Køb",F247,IF(B247="Salg",-F247,0)))</f>
        <v/>
      </c>
      <c r="M247" s="32" t="str">
        <f aca="false">IF(D247="","",IF(B247="Køb",IF(IF(O247=0,0,INDEX($L:$L,O247))+F247=0,0,(IF(O247=0,0,INDEX($L:$L,O247))*IF(O247=0,0,INDEX($M:$M,O247))+F247*G247*I247+J247)/(IF(O247=0,0,INDEX($L:$L,O247))+F247)),IF(O247=0,0,INDEX($M:$M,O247))))</f>
        <v/>
      </c>
      <c r="N247" s="32" t="str">
        <f aca="false">IF(OR(D247="",B247&lt;&gt;"Salg"),"",F247*G247*I247-J247-F247*IF(O247=0,0,INDEX($M:$M,O247)))</f>
        <v/>
      </c>
      <c r="O247" s="34" t="str">
        <f aca="false">IF(D247="","",SUMPRODUCT(MAX(($D$4:D246=D247)*ROW($D$4:D246))))</f>
        <v/>
      </c>
    </row>
    <row r="248" customFormat="false" ht="15" hidden="false" customHeight="false" outlineLevel="0" collapsed="false">
      <c r="A248" s="35"/>
      <c r="B248" s="36"/>
      <c r="C248" s="36"/>
      <c r="D248" s="36"/>
      <c r="E248" s="36"/>
      <c r="F248" s="37"/>
      <c r="G248" s="38"/>
      <c r="H248" s="36"/>
      <c r="I248" s="39"/>
      <c r="J248" s="38"/>
      <c r="K248" s="32" t="str">
        <f aca="false">IF(D248="","",IF(B248="Køb",-(F248*G248*I248+J248),F248*G248*I248-J248))</f>
        <v/>
      </c>
      <c r="L248" s="33" t="str">
        <f aca="false">IF(D248="","",IF(O248=0,0,INDEX($L:$L,O248))+IF(B248="Køb",F248,IF(B248="Salg",-F248,0)))</f>
        <v/>
      </c>
      <c r="M248" s="32" t="str">
        <f aca="false">IF(D248="","",IF(B248="Køb",IF(IF(O248=0,0,INDEX($L:$L,O248))+F248=0,0,(IF(O248=0,0,INDEX($L:$L,O248))*IF(O248=0,0,INDEX($M:$M,O248))+F248*G248*I248+J248)/(IF(O248=0,0,INDEX($L:$L,O248))+F248)),IF(O248=0,0,INDEX($M:$M,O248))))</f>
        <v/>
      </c>
      <c r="N248" s="32" t="str">
        <f aca="false">IF(OR(D248="",B248&lt;&gt;"Salg"),"",F248*G248*I248-J248-F248*IF(O248=0,0,INDEX($M:$M,O248)))</f>
        <v/>
      </c>
      <c r="O248" s="34" t="str">
        <f aca="false">IF(D248="","",SUMPRODUCT(MAX(($D$4:D247=D248)*ROW($D$4:D247))))</f>
        <v/>
      </c>
    </row>
    <row r="249" customFormat="false" ht="15" hidden="false" customHeight="false" outlineLevel="0" collapsed="false">
      <c r="A249" s="35"/>
      <c r="B249" s="36"/>
      <c r="C249" s="36"/>
      <c r="D249" s="36"/>
      <c r="E249" s="36"/>
      <c r="F249" s="37"/>
      <c r="G249" s="38"/>
      <c r="H249" s="36"/>
      <c r="I249" s="39"/>
      <c r="J249" s="38"/>
      <c r="K249" s="32" t="str">
        <f aca="false">IF(D249="","",IF(B249="Køb",-(F249*G249*I249+J249),F249*G249*I249-J249))</f>
        <v/>
      </c>
      <c r="L249" s="33" t="str">
        <f aca="false">IF(D249="","",IF(O249=0,0,INDEX($L:$L,O249))+IF(B249="Køb",F249,IF(B249="Salg",-F249,0)))</f>
        <v/>
      </c>
      <c r="M249" s="32" t="str">
        <f aca="false">IF(D249="","",IF(B249="Køb",IF(IF(O249=0,0,INDEX($L:$L,O249))+F249=0,0,(IF(O249=0,0,INDEX($L:$L,O249))*IF(O249=0,0,INDEX($M:$M,O249))+F249*G249*I249+J249)/(IF(O249=0,0,INDEX($L:$L,O249))+F249)),IF(O249=0,0,INDEX($M:$M,O249))))</f>
        <v/>
      </c>
      <c r="N249" s="32" t="str">
        <f aca="false">IF(OR(D249="",B249&lt;&gt;"Salg"),"",F249*G249*I249-J249-F249*IF(O249=0,0,INDEX($M:$M,O249)))</f>
        <v/>
      </c>
      <c r="O249" s="34" t="str">
        <f aca="false">IF(D249="","",SUMPRODUCT(MAX(($D$4:D248=D249)*ROW($D$4:D248))))</f>
        <v/>
      </c>
    </row>
    <row r="250" customFormat="false" ht="15" hidden="false" customHeight="false" outlineLevel="0" collapsed="false">
      <c r="A250" s="35"/>
      <c r="B250" s="36"/>
      <c r="C250" s="36"/>
      <c r="D250" s="36"/>
      <c r="E250" s="36"/>
      <c r="F250" s="37"/>
      <c r="G250" s="38"/>
      <c r="H250" s="36"/>
      <c r="I250" s="39"/>
      <c r="J250" s="38"/>
      <c r="K250" s="32" t="str">
        <f aca="false">IF(D250="","",IF(B250="Køb",-(F250*G250*I250+J250),F250*G250*I250-J250))</f>
        <v/>
      </c>
      <c r="L250" s="33" t="str">
        <f aca="false">IF(D250="","",IF(O250=0,0,INDEX($L:$L,O250))+IF(B250="Køb",F250,IF(B250="Salg",-F250,0)))</f>
        <v/>
      </c>
      <c r="M250" s="32" t="str">
        <f aca="false">IF(D250="","",IF(B250="Køb",IF(IF(O250=0,0,INDEX($L:$L,O250))+F250=0,0,(IF(O250=0,0,INDEX($L:$L,O250))*IF(O250=0,0,INDEX($M:$M,O250))+F250*G250*I250+J250)/(IF(O250=0,0,INDEX($L:$L,O250))+F250)),IF(O250=0,0,INDEX($M:$M,O250))))</f>
        <v/>
      </c>
      <c r="N250" s="32" t="str">
        <f aca="false">IF(OR(D250="",B250&lt;&gt;"Salg"),"",F250*G250*I250-J250-F250*IF(O250=0,0,INDEX($M:$M,O250)))</f>
        <v/>
      </c>
      <c r="O250" s="34" t="str">
        <f aca="false">IF(D250="","",SUMPRODUCT(MAX(($D$4:D249=D250)*ROW($D$4:D249))))</f>
        <v/>
      </c>
    </row>
    <row r="251" customFormat="false" ht="15" hidden="false" customHeight="false" outlineLevel="0" collapsed="false">
      <c r="A251" s="35"/>
      <c r="B251" s="36"/>
      <c r="C251" s="36"/>
      <c r="D251" s="36"/>
      <c r="E251" s="36"/>
      <c r="F251" s="37"/>
      <c r="G251" s="38"/>
      <c r="H251" s="36"/>
      <c r="I251" s="39"/>
      <c r="J251" s="38"/>
      <c r="K251" s="32" t="str">
        <f aca="false">IF(D251="","",IF(B251="Køb",-(F251*G251*I251+J251),F251*G251*I251-J251))</f>
        <v/>
      </c>
      <c r="L251" s="33" t="str">
        <f aca="false">IF(D251="","",IF(O251=0,0,INDEX($L:$L,O251))+IF(B251="Køb",F251,IF(B251="Salg",-F251,0)))</f>
        <v/>
      </c>
      <c r="M251" s="32" t="str">
        <f aca="false">IF(D251="","",IF(B251="Køb",IF(IF(O251=0,0,INDEX($L:$L,O251))+F251=0,0,(IF(O251=0,0,INDEX($L:$L,O251))*IF(O251=0,0,INDEX($M:$M,O251))+F251*G251*I251+J251)/(IF(O251=0,0,INDEX($L:$L,O251))+F251)),IF(O251=0,0,INDEX($M:$M,O251))))</f>
        <v/>
      </c>
      <c r="N251" s="32" t="str">
        <f aca="false">IF(OR(D251="",B251&lt;&gt;"Salg"),"",F251*G251*I251-J251-F251*IF(O251=0,0,INDEX($M:$M,O251)))</f>
        <v/>
      </c>
      <c r="O251" s="34" t="str">
        <f aca="false">IF(D251="","",SUMPRODUCT(MAX(($D$4:D250=D251)*ROW($D$4:D250))))</f>
        <v/>
      </c>
    </row>
    <row r="252" customFormat="false" ht="15" hidden="false" customHeight="false" outlineLevel="0" collapsed="false">
      <c r="A252" s="35"/>
      <c r="B252" s="36"/>
      <c r="C252" s="36"/>
      <c r="D252" s="36"/>
      <c r="E252" s="36"/>
      <c r="F252" s="37"/>
      <c r="G252" s="38"/>
      <c r="H252" s="36"/>
      <c r="I252" s="39"/>
      <c r="J252" s="38"/>
      <c r="K252" s="32" t="str">
        <f aca="false">IF(D252="","",IF(B252="Køb",-(F252*G252*I252+J252),F252*G252*I252-J252))</f>
        <v/>
      </c>
      <c r="L252" s="33" t="str">
        <f aca="false">IF(D252="","",IF(O252=0,0,INDEX($L:$L,O252))+IF(B252="Køb",F252,IF(B252="Salg",-F252,0)))</f>
        <v/>
      </c>
      <c r="M252" s="32" t="str">
        <f aca="false">IF(D252="","",IF(B252="Køb",IF(IF(O252=0,0,INDEX($L:$L,O252))+F252=0,0,(IF(O252=0,0,INDEX($L:$L,O252))*IF(O252=0,0,INDEX($M:$M,O252))+F252*G252*I252+J252)/(IF(O252=0,0,INDEX($L:$L,O252))+F252)),IF(O252=0,0,INDEX($M:$M,O252))))</f>
        <v/>
      </c>
      <c r="N252" s="32" t="str">
        <f aca="false">IF(OR(D252="",B252&lt;&gt;"Salg"),"",F252*G252*I252-J252-F252*IF(O252=0,0,INDEX($M:$M,O252)))</f>
        <v/>
      </c>
      <c r="O252" s="34" t="str">
        <f aca="false">IF(D252="","",SUMPRODUCT(MAX(($D$4:D251=D252)*ROW($D$4:D251))))</f>
        <v/>
      </c>
    </row>
    <row r="253" customFormat="false" ht="15" hidden="false" customHeight="false" outlineLevel="0" collapsed="false">
      <c r="A253" s="35"/>
      <c r="B253" s="36"/>
      <c r="C253" s="36"/>
      <c r="D253" s="36"/>
      <c r="E253" s="36"/>
      <c r="F253" s="37"/>
      <c r="G253" s="38"/>
      <c r="H253" s="36"/>
      <c r="I253" s="39"/>
      <c r="J253" s="38"/>
      <c r="K253" s="32" t="str">
        <f aca="false">IF(D253="","",IF(B253="Køb",-(F253*G253*I253+J253),F253*G253*I253-J253))</f>
        <v/>
      </c>
      <c r="L253" s="33" t="str">
        <f aca="false">IF(D253="","",IF(O253=0,0,INDEX($L:$L,O253))+IF(B253="Køb",F253,IF(B253="Salg",-F253,0)))</f>
        <v/>
      </c>
      <c r="M253" s="32" t="str">
        <f aca="false">IF(D253="","",IF(B253="Køb",IF(IF(O253=0,0,INDEX($L:$L,O253))+F253=0,0,(IF(O253=0,0,INDEX($L:$L,O253))*IF(O253=0,0,INDEX($M:$M,O253))+F253*G253*I253+J253)/(IF(O253=0,0,INDEX($L:$L,O253))+F253)),IF(O253=0,0,INDEX($M:$M,O253))))</f>
        <v/>
      </c>
      <c r="N253" s="32" t="str">
        <f aca="false">IF(OR(D253="",B253&lt;&gt;"Salg"),"",F253*G253*I253-J253-F253*IF(O253=0,0,INDEX($M:$M,O253)))</f>
        <v/>
      </c>
      <c r="O253" s="34" t="str">
        <f aca="false">IF(D253="","",SUMPRODUCT(MAX(($D$4:D252=D253)*ROW($D$4:D252))))</f>
        <v/>
      </c>
    </row>
    <row r="254" customFormat="false" ht="15" hidden="false" customHeight="false" outlineLevel="0" collapsed="false">
      <c r="A254" s="35"/>
      <c r="B254" s="36"/>
      <c r="C254" s="36"/>
      <c r="D254" s="36"/>
      <c r="E254" s="36"/>
      <c r="F254" s="37"/>
      <c r="G254" s="38"/>
      <c r="H254" s="36"/>
      <c r="I254" s="39"/>
      <c r="J254" s="38"/>
      <c r="K254" s="32" t="str">
        <f aca="false">IF(D254="","",IF(B254="Køb",-(F254*G254*I254+J254),F254*G254*I254-J254))</f>
        <v/>
      </c>
      <c r="L254" s="33" t="str">
        <f aca="false">IF(D254="","",IF(O254=0,0,INDEX($L:$L,O254))+IF(B254="Køb",F254,IF(B254="Salg",-F254,0)))</f>
        <v/>
      </c>
      <c r="M254" s="32" t="str">
        <f aca="false">IF(D254="","",IF(B254="Køb",IF(IF(O254=0,0,INDEX($L:$L,O254))+F254=0,0,(IF(O254=0,0,INDEX($L:$L,O254))*IF(O254=0,0,INDEX($M:$M,O254))+F254*G254*I254+J254)/(IF(O254=0,0,INDEX($L:$L,O254))+F254)),IF(O254=0,0,INDEX($M:$M,O254))))</f>
        <v/>
      </c>
      <c r="N254" s="32" t="str">
        <f aca="false">IF(OR(D254="",B254&lt;&gt;"Salg"),"",F254*G254*I254-J254-F254*IF(O254=0,0,INDEX($M:$M,O254)))</f>
        <v/>
      </c>
      <c r="O254" s="34" t="str">
        <f aca="false">IF(D254="","",SUMPRODUCT(MAX(($D$4:D253=D254)*ROW($D$4:D253))))</f>
        <v/>
      </c>
    </row>
    <row r="255" customFormat="false" ht="15" hidden="false" customHeight="false" outlineLevel="0" collapsed="false">
      <c r="A255" s="35"/>
      <c r="B255" s="36"/>
      <c r="C255" s="36"/>
      <c r="D255" s="36"/>
      <c r="E255" s="36"/>
      <c r="F255" s="37"/>
      <c r="G255" s="38"/>
      <c r="H255" s="36"/>
      <c r="I255" s="39"/>
      <c r="J255" s="38"/>
      <c r="K255" s="32" t="str">
        <f aca="false">IF(D255="","",IF(B255="Køb",-(F255*G255*I255+J255),F255*G255*I255-J255))</f>
        <v/>
      </c>
      <c r="L255" s="33" t="str">
        <f aca="false">IF(D255="","",IF(O255=0,0,INDEX($L:$L,O255))+IF(B255="Køb",F255,IF(B255="Salg",-F255,0)))</f>
        <v/>
      </c>
      <c r="M255" s="32" t="str">
        <f aca="false">IF(D255="","",IF(B255="Køb",IF(IF(O255=0,0,INDEX($L:$L,O255))+F255=0,0,(IF(O255=0,0,INDEX($L:$L,O255))*IF(O255=0,0,INDEX($M:$M,O255))+F255*G255*I255+J255)/(IF(O255=0,0,INDEX($L:$L,O255))+F255)),IF(O255=0,0,INDEX($M:$M,O255))))</f>
        <v/>
      </c>
      <c r="N255" s="32" t="str">
        <f aca="false">IF(OR(D255="",B255&lt;&gt;"Salg"),"",F255*G255*I255-J255-F255*IF(O255=0,0,INDEX($M:$M,O255)))</f>
        <v/>
      </c>
      <c r="O255" s="34" t="str">
        <f aca="false">IF(D255="","",SUMPRODUCT(MAX(($D$4:D254=D255)*ROW($D$4:D254))))</f>
        <v/>
      </c>
    </row>
    <row r="256" customFormat="false" ht="15" hidden="false" customHeight="false" outlineLevel="0" collapsed="false">
      <c r="A256" s="35"/>
      <c r="B256" s="36"/>
      <c r="C256" s="36"/>
      <c r="D256" s="36"/>
      <c r="E256" s="36"/>
      <c r="F256" s="37"/>
      <c r="G256" s="38"/>
      <c r="H256" s="36"/>
      <c r="I256" s="39"/>
      <c r="J256" s="38"/>
      <c r="K256" s="32" t="str">
        <f aca="false">IF(D256="","",IF(B256="Køb",-(F256*G256*I256+J256),F256*G256*I256-J256))</f>
        <v/>
      </c>
      <c r="L256" s="33" t="str">
        <f aca="false">IF(D256="","",IF(O256=0,0,INDEX($L:$L,O256))+IF(B256="Køb",F256,IF(B256="Salg",-F256,0)))</f>
        <v/>
      </c>
      <c r="M256" s="32" t="str">
        <f aca="false">IF(D256="","",IF(B256="Køb",IF(IF(O256=0,0,INDEX($L:$L,O256))+F256=0,0,(IF(O256=0,0,INDEX($L:$L,O256))*IF(O256=0,0,INDEX($M:$M,O256))+F256*G256*I256+J256)/(IF(O256=0,0,INDEX($L:$L,O256))+F256)),IF(O256=0,0,INDEX($M:$M,O256))))</f>
        <v/>
      </c>
      <c r="N256" s="32" t="str">
        <f aca="false">IF(OR(D256="",B256&lt;&gt;"Salg"),"",F256*G256*I256-J256-F256*IF(O256=0,0,INDEX($M:$M,O256)))</f>
        <v/>
      </c>
      <c r="O256" s="34" t="str">
        <f aca="false">IF(D256="","",SUMPRODUCT(MAX(($D$4:D255=D256)*ROW($D$4:D255))))</f>
        <v/>
      </c>
    </row>
    <row r="257" customFormat="false" ht="15" hidden="false" customHeight="false" outlineLevel="0" collapsed="false">
      <c r="A257" s="35"/>
      <c r="B257" s="36"/>
      <c r="C257" s="36"/>
      <c r="D257" s="36"/>
      <c r="E257" s="36"/>
      <c r="F257" s="37"/>
      <c r="G257" s="38"/>
      <c r="H257" s="36"/>
      <c r="I257" s="39"/>
      <c r="J257" s="38"/>
      <c r="K257" s="32" t="str">
        <f aca="false">IF(D257="","",IF(B257="Køb",-(F257*G257*I257+J257),F257*G257*I257-J257))</f>
        <v/>
      </c>
      <c r="L257" s="33" t="str">
        <f aca="false">IF(D257="","",IF(O257=0,0,INDEX($L:$L,O257))+IF(B257="Køb",F257,IF(B257="Salg",-F257,0)))</f>
        <v/>
      </c>
      <c r="M257" s="32" t="str">
        <f aca="false">IF(D257="","",IF(B257="Køb",IF(IF(O257=0,0,INDEX($L:$L,O257))+F257=0,0,(IF(O257=0,0,INDEX($L:$L,O257))*IF(O257=0,0,INDEX($M:$M,O257))+F257*G257*I257+J257)/(IF(O257=0,0,INDEX($L:$L,O257))+F257)),IF(O257=0,0,INDEX($M:$M,O257))))</f>
        <v/>
      </c>
      <c r="N257" s="32" t="str">
        <f aca="false">IF(OR(D257="",B257&lt;&gt;"Salg"),"",F257*G257*I257-J257-F257*IF(O257=0,0,INDEX($M:$M,O257)))</f>
        <v/>
      </c>
      <c r="O257" s="34" t="str">
        <f aca="false">IF(D257="","",SUMPRODUCT(MAX(($D$4:D256=D257)*ROW($D$4:D256))))</f>
        <v/>
      </c>
    </row>
    <row r="258" customFormat="false" ht="15" hidden="false" customHeight="false" outlineLevel="0" collapsed="false">
      <c r="A258" s="35"/>
      <c r="B258" s="36"/>
      <c r="C258" s="36"/>
      <c r="D258" s="36"/>
      <c r="E258" s="36"/>
      <c r="F258" s="37"/>
      <c r="G258" s="38"/>
      <c r="H258" s="36"/>
      <c r="I258" s="39"/>
      <c r="J258" s="38"/>
      <c r="K258" s="32" t="str">
        <f aca="false">IF(D258="","",IF(B258="Køb",-(F258*G258*I258+J258),F258*G258*I258-J258))</f>
        <v/>
      </c>
      <c r="L258" s="33" t="str">
        <f aca="false">IF(D258="","",IF(O258=0,0,INDEX($L:$L,O258))+IF(B258="Køb",F258,IF(B258="Salg",-F258,0)))</f>
        <v/>
      </c>
      <c r="M258" s="32" t="str">
        <f aca="false">IF(D258="","",IF(B258="Køb",IF(IF(O258=0,0,INDEX($L:$L,O258))+F258=0,0,(IF(O258=0,0,INDEX($L:$L,O258))*IF(O258=0,0,INDEX($M:$M,O258))+F258*G258*I258+J258)/(IF(O258=0,0,INDEX($L:$L,O258))+F258)),IF(O258=0,0,INDEX($M:$M,O258))))</f>
        <v/>
      </c>
      <c r="N258" s="32" t="str">
        <f aca="false">IF(OR(D258="",B258&lt;&gt;"Salg"),"",F258*G258*I258-J258-F258*IF(O258=0,0,INDEX($M:$M,O258)))</f>
        <v/>
      </c>
      <c r="O258" s="34" t="str">
        <f aca="false">IF(D258="","",SUMPRODUCT(MAX(($D$4:D257=D258)*ROW($D$4:D257))))</f>
        <v/>
      </c>
    </row>
    <row r="259" customFormat="false" ht="15" hidden="false" customHeight="false" outlineLevel="0" collapsed="false">
      <c r="A259" s="35"/>
      <c r="B259" s="36"/>
      <c r="C259" s="36"/>
      <c r="D259" s="36"/>
      <c r="E259" s="36"/>
      <c r="F259" s="37"/>
      <c r="G259" s="38"/>
      <c r="H259" s="36"/>
      <c r="I259" s="39"/>
      <c r="J259" s="38"/>
      <c r="K259" s="32" t="str">
        <f aca="false">IF(D259="","",IF(B259="Køb",-(F259*G259*I259+J259),F259*G259*I259-J259))</f>
        <v/>
      </c>
      <c r="L259" s="33" t="str">
        <f aca="false">IF(D259="","",IF(O259=0,0,INDEX($L:$L,O259))+IF(B259="Køb",F259,IF(B259="Salg",-F259,0)))</f>
        <v/>
      </c>
      <c r="M259" s="32" t="str">
        <f aca="false">IF(D259="","",IF(B259="Køb",IF(IF(O259=0,0,INDEX($L:$L,O259))+F259=0,0,(IF(O259=0,0,INDEX($L:$L,O259))*IF(O259=0,0,INDEX($M:$M,O259))+F259*G259*I259+J259)/(IF(O259=0,0,INDEX($L:$L,O259))+F259)),IF(O259=0,0,INDEX($M:$M,O259))))</f>
        <v/>
      </c>
      <c r="N259" s="32" t="str">
        <f aca="false">IF(OR(D259="",B259&lt;&gt;"Salg"),"",F259*G259*I259-J259-F259*IF(O259=0,0,INDEX($M:$M,O259)))</f>
        <v/>
      </c>
      <c r="O259" s="34" t="str">
        <f aca="false">IF(D259="","",SUMPRODUCT(MAX(($D$4:D258=D259)*ROW($D$4:D258))))</f>
        <v/>
      </c>
    </row>
    <row r="260" customFormat="false" ht="15" hidden="false" customHeight="false" outlineLevel="0" collapsed="false">
      <c r="A260" s="35"/>
      <c r="B260" s="36"/>
      <c r="C260" s="36"/>
      <c r="D260" s="36"/>
      <c r="E260" s="36"/>
      <c r="F260" s="37"/>
      <c r="G260" s="38"/>
      <c r="H260" s="36"/>
      <c r="I260" s="39"/>
      <c r="J260" s="38"/>
      <c r="K260" s="32" t="str">
        <f aca="false">IF(D260="","",IF(B260="Køb",-(F260*G260*I260+J260),F260*G260*I260-J260))</f>
        <v/>
      </c>
      <c r="L260" s="33" t="str">
        <f aca="false">IF(D260="","",IF(O260=0,0,INDEX($L:$L,O260))+IF(B260="Køb",F260,IF(B260="Salg",-F260,0)))</f>
        <v/>
      </c>
      <c r="M260" s="32" t="str">
        <f aca="false">IF(D260="","",IF(B260="Køb",IF(IF(O260=0,0,INDEX($L:$L,O260))+F260=0,0,(IF(O260=0,0,INDEX($L:$L,O260))*IF(O260=0,0,INDEX($M:$M,O260))+F260*G260*I260+J260)/(IF(O260=0,0,INDEX($L:$L,O260))+F260)),IF(O260=0,0,INDEX($M:$M,O260))))</f>
        <v/>
      </c>
      <c r="N260" s="32" t="str">
        <f aca="false">IF(OR(D260="",B260&lt;&gt;"Salg"),"",F260*G260*I260-J260-F260*IF(O260=0,0,INDEX($M:$M,O260)))</f>
        <v/>
      </c>
      <c r="O260" s="34" t="str">
        <f aca="false">IF(D260="","",SUMPRODUCT(MAX(($D$4:D259=D260)*ROW($D$4:D259))))</f>
        <v/>
      </c>
    </row>
    <row r="261" customFormat="false" ht="15" hidden="false" customHeight="false" outlineLevel="0" collapsed="false">
      <c r="A261" s="35"/>
      <c r="B261" s="36"/>
      <c r="C261" s="36"/>
      <c r="D261" s="36"/>
      <c r="E261" s="36"/>
      <c r="F261" s="37"/>
      <c r="G261" s="38"/>
      <c r="H261" s="36"/>
      <c r="I261" s="39"/>
      <c r="J261" s="38"/>
      <c r="K261" s="32" t="str">
        <f aca="false">IF(D261="","",IF(B261="Køb",-(F261*G261*I261+J261),F261*G261*I261-J261))</f>
        <v/>
      </c>
      <c r="L261" s="33" t="str">
        <f aca="false">IF(D261="","",IF(O261=0,0,INDEX($L:$L,O261))+IF(B261="Køb",F261,IF(B261="Salg",-F261,0)))</f>
        <v/>
      </c>
      <c r="M261" s="32" t="str">
        <f aca="false">IF(D261="","",IF(B261="Køb",IF(IF(O261=0,0,INDEX($L:$L,O261))+F261=0,0,(IF(O261=0,0,INDEX($L:$L,O261))*IF(O261=0,0,INDEX($M:$M,O261))+F261*G261*I261+J261)/(IF(O261=0,0,INDEX($L:$L,O261))+F261)),IF(O261=0,0,INDEX($M:$M,O261))))</f>
        <v/>
      </c>
      <c r="N261" s="32" t="str">
        <f aca="false">IF(OR(D261="",B261&lt;&gt;"Salg"),"",F261*G261*I261-J261-F261*IF(O261=0,0,INDEX($M:$M,O261)))</f>
        <v/>
      </c>
      <c r="O261" s="34" t="str">
        <f aca="false">IF(D261="","",SUMPRODUCT(MAX(($D$4:D260=D261)*ROW($D$4:D260))))</f>
        <v/>
      </c>
    </row>
    <row r="262" customFormat="false" ht="15" hidden="false" customHeight="false" outlineLevel="0" collapsed="false">
      <c r="A262" s="35"/>
      <c r="B262" s="36"/>
      <c r="C262" s="36"/>
      <c r="D262" s="36"/>
      <c r="E262" s="36"/>
      <c r="F262" s="37"/>
      <c r="G262" s="38"/>
      <c r="H262" s="36"/>
      <c r="I262" s="39"/>
      <c r="J262" s="38"/>
      <c r="K262" s="32" t="str">
        <f aca="false">IF(D262="","",IF(B262="Køb",-(F262*G262*I262+J262),F262*G262*I262-J262))</f>
        <v/>
      </c>
      <c r="L262" s="33" t="str">
        <f aca="false">IF(D262="","",IF(O262=0,0,INDEX($L:$L,O262))+IF(B262="Køb",F262,IF(B262="Salg",-F262,0)))</f>
        <v/>
      </c>
      <c r="M262" s="32" t="str">
        <f aca="false">IF(D262="","",IF(B262="Køb",IF(IF(O262=0,0,INDEX($L:$L,O262))+F262=0,0,(IF(O262=0,0,INDEX($L:$L,O262))*IF(O262=0,0,INDEX($M:$M,O262))+F262*G262*I262+J262)/(IF(O262=0,0,INDEX($L:$L,O262))+F262)),IF(O262=0,0,INDEX($M:$M,O262))))</f>
        <v/>
      </c>
      <c r="N262" s="32" t="str">
        <f aca="false">IF(OR(D262="",B262&lt;&gt;"Salg"),"",F262*G262*I262-J262-F262*IF(O262=0,0,INDEX($M:$M,O262)))</f>
        <v/>
      </c>
      <c r="O262" s="34" t="str">
        <f aca="false">IF(D262="","",SUMPRODUCT(MAX(($D$4:D261=D262)*ROW($D$4:D261))))</f>
        <v/>
      </c>
    </row>
    <row r="263" customFormat="false" ht="15" hidden="false" customHeight="false" outlineLevel="0" collapsed="false">
      <c r="A263" s="35"/>
      <c r="B263" s="36"/>
      <c r="C263" s="36"/>
      <c r="D263" s="36"/>
      <c r="E263" s="36"/>
      <c r="F263" s="37"/>
      <c r="G263" s="38"/>
      <c r="H263" s="36"/>
      <c r="I263" s="39"/>
      <c r="J263" s="38"/>
      <c r="K263" s="32" t="str">
        <f aca="false">IF(D263="","",IF(B263="Køb",-(F263*G263*I263+J263),F263*G263*I263-J263))</f>
        <v/>
      </c>
      <c r="L263" s="33" t="str">
        <f aca="false">IF(D263="","",IF(O263=0,0,INDEX($L:$L,O263))+IF(B263="Køb",F263,IF(B263="Salg",-F263,0)))</f>
        <v/>
      </c>
      <c r="M263" s="32" t="str">
        <f aca="false">IF(D263="","",IF(B263="Køb",IF(IF(O263=0,0,INDEX($L:$L,O263))+F263=0,0,(IF(O263=0,0,INDEX($L:$L,O263))*IF(O263=0,0,INDEX($M:$M,O263))+F263*G263*I263+J263)/(IF(O263=0,0,INDEX($L:$L,O263))+F263)),IF(O263=0,0,INDEX($M:$M,O263))))</f>
        <v/>
      </c>
      <c r="N263" s="32" t="str">
        <f aca="false">IF(OR(D263="",B263&lt;&gt;"Salg"),"",F263*G263*I263-J263-F263*IF(O263=0,0,INDEX($M:$M,O263)))</f>
        <v/>
      </c>
      <c r="O263" s="34" t="str">
        <f aca="false">IF(D263="","",SUMPRODUCT(MAX(($D$4:D262=D263)*ROW($D$4:D262))))</f>
        <v/>
      </c>
    </row>
    <row r="264" customFormat="false" ht="15" hidden="false" customHeight="false" outlineLevel="0" collapsed="false">
      <c r="A264" s="35"/>
      <c r="B264" s="36"/>
      <c r="C264" s="36"/>
      <c r="D264" s="36"/>
      <c r="E264" s="36"/>
      <c r="F264" s="37"/>
      <c r="G264" s="38"/>
      <c r="H264" s="36"/>
      <c r="I264" s="39"/>
      <c r="J264" s="38"/>
      <c r="K264" s="32" t="str">
        <f aca="false">IF(D264="","",IF(B264="Køb",-(F264*G264*I264+J264),F264*G264*I264-J264))</f>
        <v/>
      </c>
      <c r="L264" s="33" t="str">
        <f aca="false">IF(D264="","",IF(O264=0,0,INDEX($L:$L,O264))+IF(B264="Køb",F264,IF(B264="Salg",-F264,0)))</f>
        <v/>
      </c>
      <c r="M264" s="32" t="str">
        <f aca="false">IF(D264="","",IF(B264="Køb",IF(IF(O264=0,0,INDEX($L:$L,O264))+F264=0,0,(IF(O264=0,0,INDEX($L:$L,O264))*IF(O264=0,0,INDEX($M:$M,O264))+F264*G264*I264+J264)/(IF(O264=0,0,INDEX($L:$L,O264))+F264)),IF(O264=0,0,INDEX($M:$M,O264))))</f>
        <v/>
      </c>
      <c r="N264" s="32" t="str">
        <f aca="false">IF(OR(D264="",B264&lt;&gt;"Salg"),"",F264*G264*I264-J264-F264*IF(O264=0,0,INDEX($M:$M,O264)))</f>
        <v/>
      </c>
      <c r="O264" s="34" t="str">
        <f aca="false">IF(D264="","",SUMPRODUCT(MAX(($D$4:D263=D264)*ROW($D$4:D263))))</f>
        <v/>
      </c>
    </row>
    <row r="265" customFormat="false" ht="15" hidden="false" customHeight="false" outlineLevel="0" collapsed="false">
      <c r="A265" s="35"/>
      <c r="B265" s="36"/>
      <c r="C265" s="36"/>
      <c r="D265" s="36"/>
      <c r="E265" s="36"/>
      <c r="F265" s="37"/>
      <c r="G265" s="38"/>
      <c r="H265" s="36"/>
      <c r="I265" s="39"/>
      <c r="J265" s="38"/>
      <c r="K265" s="32" t="str">
        <f aca="false">IF(D265="","",IF(B265="Køb",-(F265*G265*I265+J265),F265*G265*I265-J265))</f>
        <v/>
      </c>
      <c r="L265" s="33" t="str">
        <f aca="false">IF(D265="","",IF(O265=0,0,INDEX($L:$L,O265))+IF(B265="Køb",F265,IF(B265="Salg",-F265,0)))</f>
        <v/>
      </c>
      <c r="M265" s="32" t="str">
        <f aca="false">IF(D265="","",IF(B265="Køb",IF(IF(O265=0,0,INDEX($L:$L,O265))+F265=0,0,(IF(O265=0,0,INDEX($L:$L,O265))*IF(O265=0,0,INDEX($M:$M,O265))+F265*G265*I265+J265)/(IF(O265=0,0,INDEX($L:$L,O265))+F265)),IF(O265=0,0,INDEX($M:$M,O265))))</f>
        <v/>
      </c>
      <c r="N265" s="32" t="str">
        <f aca="false">IF(OR(D265="",B265&lt;&gt;"Salg"),"",F265*G265*I265-J265-F265*IF(O265=0,0,INDEX($M:$M,O265)))</f>
        <v/>
      </c>
      <c r="O265" s="34" t="str">
        <f aca="false">IF(D265="","",SUMPRODUCT(MAX(($D$4:D264=D265)*ROW($D$4:D264))))</f>
        <v/>
      </c>
    </row>
    <row r="266" customFormat="false" ht="15" hidden="false" customHeight="false" outlineLevel="0" collapsed="false">
      <c r="A266" s="35"/>
      <c r="B266" s="36"/>
      <c r="C266" s="36"/>
      <c r="D266" s="36"/>
      <c r="E266" s="36"/>
      <c r="F266" s="37"/>
      <c r="G266" s="38"/>
      <c r="H266" s="36"/>
      <c r="I266" s="39"/>
      <c r="J266" s="38"/>
      <c r="K266" s="32" t="str">
        <f aca="false">IF(D266="","",IF(B266="Køb",-(F266*G266*I266+J266),F266*G266*I266-J266))</f>
        <v/>
      </c>
      <c r="L266" s="33" t="str">
        <f aca="false">IF(D266="","",IF(O266=0,0,INDEX($L:$L,O266))+IF(B266="Køb",F266,IF(B266="Salg",-F266,0)))</f>
        <v/>
      </c>
      <c r="M266" s="32" t="str">
        <f aca="false">IF(D266="","",IF(B266="Køb",IF(IF(O266=0,0,INDEX($L:$L,O266))+F266=0,0,(IF(O266=0,0,INDEX($L:$L,O266))*IF(O266=0,0,INDEX($M:$M,O266))+F266*G266*I266+J266)/(IF(O266=0,0,INDEX($L:$L,O266))+F266)),IF(O266=0,0,INDEX($M:$M,O266))))</f>
        <v/>
      </c>
      <c r="N266" s="32" t="str">
        <f aca="false">IF(OR(D266="",B266&lt;&gt;"Salg"),"",F266*G266*I266-J266-F266*IF(O266=0,0,INDEX($M:$M,O266)))</f>
        <v/>
      </c>
      <c r="O266" s="34" t="str">
        <f aca="false">IF(D266="","",SUMPRODUCT(MAX(($D$4:D265=D266)*ROW($D$4:D265))))</f>
        <v/>
      </c>
    </row>
    <row r="267" customFormat="false" ht="15" hidden="false" customHeight="false" outlineLevel="0" collapsed="false">
      <c r="A267" s="35"/>
      <c r="B267" s="36"/>
      <c r="C267" s="36"/>
      <c r="D267" s="36"/>
      <c r="E267" s="36"/>
      <c r="F267" s="37"/>
      <c r="G267" s="38"/>
      <c r="H267" s="36"/>
      <c r="I267" s="39"/>
      <c r="J267" s="38"/>
      <c r="K267" s="32" t="str">
        <f aca="false">IF(D267="","",IF(B267="Køb",-(F267*G267*I267+J267),F267*G267*I267-J267))</f>
        <v/>
      </c>
      <c r="L267" s="33" t="str">
        <f aca="false">IF(D267="","",IF(O267=0,0,INDEX($L:$L,O267))+IF(B267="Køb",F267,IF(B267="Salg",-F267,0)))</f>
        <v/>
      </c>
      <c r="M267" s="32" t="str">
        <f aca="false">IF(D267="","",IF(B267="Køb",IF(IF(O267=0,0,INDEX($L:$L,O267))+F267=0,0,(IF(O267=0,0,INDEX($L:$L,O267))*IF(O267=0,0,INDEX($M:$M,O267))+F267*G267*I267+J267)/(IF(O267=0,0,INDEX($L:$L,O267))+F267)),IF(O267=0,0,INDEX($M:$M,O267))))</f>
        <v/>
      </c>
      <c r="N267" s="32" t="str">
        <f aca="false">IF(OR(D267="",B267&lt;&gt;"Salg"),"",F267*G267*I267-J267-F267*IF(O267=0,0,INDEX($M:$M,O267)))</f>
        <v/>
      </c>
      <c r="O267" s="34" t="str">
        <f aca="false">IF(D267="","",SUMPRODUCT(MAX(($D$4:D266=D267)*ROW($D$4:D266))))</f>
        <v/>
      </c>
    </row>
    <row r="268" customFormat="false" ht="15" hidden="false" customHeight="false" outlineLevel="0" collapsed="false">
      <c r="A268" s="35"/>
      <c r="B268" s="36"/>
      <c r="C268" s="36"/>
      <c r="D268" s="36"/>
      <c r="E268" s="36"/>
      <c r="F268" s="37"/>
      <c r="G268" s="38"/>
      <c r="H268" s="36"/>
      <c r="I268" s="39"/>
      <c r="J268" s="38"/>
      <c r="K268" s="32" t="str">
        <f aca="false">IF(D268="","",IF(B268="Køb",-(F268*G268*I268+J268),F268*G268*I268-J268))</f>
        <v/>
      </c>
      <c r="L268" s="33" t="str">
        <f aca="false">IF(D268="","",IF(O268=0,0,INDEX($L:$L,O268))+IF(B268="Køb",F268,IF(B268="Salg",-F268,0)))</f>
        <v/>
      </c>
      <c r="M268" s="32" t="str">
        <f aca="false">IF(D268="","",IF(B268="Køb",IF(IF(O268=0,0,INDEX($L:$L,O268))+F268=0,0,(IF(O268=0,0,INDEX($L:$L,O268))*IF(O268=0,0,INDEX($M:$M,O268))+F268*G268*I268+J268)/(IF(O268=0,0,INDEX($L:$L,O268))+F268)),IF(O268=0,0,INDEX($M:$M,O268))))</f>
        <v/>
      </c>
      <c r="N268" s="32" t="str">
        <f aca="false">IF(OR(D268="",B268&lt;&gt;"Salg"),"",F268*G268*I268-J268-F268*IF(O268=0,0,INDEX($M:$M,O268)))</f>
        <v/>
      </c>
      <c r="O268" s="34" t="str">
        <f aca="false">IF(D268="","",SUMPRODUCT(MAX(($D$4:D267=D268)*ROW($D$4:D267))))</f>
        <v/>
      </c>
    </row>
    <row r="269" customFormat="false" ht="15" hidden="false" customHeight="false" outlineLevel="0" collapsed="false">
      <c r="A269" s="35"/>
      <c r="B269" s="36"/>
      <c r="C269" s="36"/>
      <c r="D269" s="36"/>
      <c r="E269" s="36"/>
      <c r="F269" s="37"/>
      <c r="G269" s="38"/>
      <c r="H269" s="36"/>
      <c r="I269" s="39"/>
      <c r="J269" s="38"/>
      <c r="K269" s="32" t="str">
        <f aca="false">IF(D269="","",IF(B269="Køb",-(F269*G269*I269+J269),F269*G269*I269-J269))</f>
        <v/>
      </c>
      <c r="L269" s="33" t="str">
        <f aca="false">IF(D269="","",IF(O269=0,0,INDEX($L:$L,O269))+IF(B269="Køb",F269,IF(B269="Salg",-F269,0)))</f>
        <v/>
      </c>
      <c r="M269" s="32" t="str">
        <f aca="false">IF(D269="","",IF(B269="Køb",IF(IF(O269=0,0,INDEX($L:$L,O269))+F269=0,0,(IF(O269=0,0,INDEX($L:$L,O269))*IF(O269=0,0,INDEX($M:$M,O269))+F269*G269*I269+J269)/(IF(O269=0,0,INDEX($L:$L,O269))+F269)),IF(O269=0,0,INDEX($M:$M,O269))))</f>
        <v/>
      </c>
      <c r="N269" s="32" t="str">
        <f aca="false">IF(OR(D269="",B269&lt;&gt;"Salg"),"",F269*G269*I269-J269-F269*IF(O269=0,0,INDEX($M:$M,O269)))</f>
        <v/>
      </c>
      <c r="O269" s="34" t="str">
        <f aca="false">IF(D269="","",SUMPRODUCT(MAX(($D$4:D268=D269)*ROW($D$4:D268))))</f>
        <v/>
      </c>
    </row>
    <row r="270" customFormat="false" ht="15" hidden="false" customHeight="false" outlineLevel="0" collapsed="false">
      <c r="A270" s="35"/>
      <c r="B270" s="36"/>
      <c r="C270" s="36"/>
      <c r="D270" s="36"/>
      <c r="E270" s="36"/>
      <c r="F270" s="37"/>
      <c r="G270" s="38"/>
      <c r="H270" s="36"/>
      <c r="I270" s="39"/>
      <c r="J270" s="38"/>
      <c r="K270" s="32" t="str">
        <f aca="false">IF(D270="","",IF(B270="Køb",-(F270*G270*I270+J270),F270*G270*I270-J270))</f>
        <v/>
      </c>
      <c r="L270" s="33" t="str">
        <f aca="false">IF(D270="","",IF(O270=0,0,INDEX($L:$L,O270))+IF(B270="Køb",F270,IF(B270="Salg",-F270,0)))</f>
        <v/>
      </c>
      <c r="M270" s="32" t="str">
        <f aca="false">IF(D270="","",IF(B270="Køb",IF(IF(O270=0,0,INDEX($L:$L,O270))+F270=0,0,(IF(O270=0,0,INDEX($L:$L,O270))*IF(O270=0,0,INDEX($M:$M,O270))+F270*G270*I270+J270)/(IF(O270=0,0,INDEX($L:$L,O270))+F270)),IF(O270=0,0,INDEX($M:$M,O270))))</f>
        <v/>
      </c>
      <c r="N270" s="32" t="str">
        <f aca="false">IF(OR(D270="",B270&lt;&gt;"Salg"),"",F270*G270*I270-J270-F270*IF(O270=0,0,INDEX($M:$M,O270)))</f>
        <v/>
      </c>
      <c r="O270" s="34" t="str">
        <f aca="false">IF(D270="","",SUMPRODUCT(MAX(($D$4:D269=D270)*ROW($D$4:D269))))</f>
        <v/>
      </c>
    </row>
    <row r="271" customFormat="false" ht="15" hidden="false" customHeight="false" outlineLevel="0" collapsed="false">
      <c r="A271" s="35"/>
      <c r="B271" s="36"/>
      <c r="C271" s="36"/>
      <c r="D271" s="36"/>
      <c r="E271" s="36"/>
      <c r="F271" s="37"/>
      <c r="G271" s="38"/>
      <c r="H271" s="36"/>
      <c r="I271" s="39"/>
      <c r="J271" s="38"/>
      <c r="K271" s="32" t="str">
        <f aca="false">IF(D271="","",IF(B271="Køb",-(F271*G271*I271+J271),F271*G271*I271-J271))</f>
        <v/>
      </c>
      <c r="L271" s="33" t="str">
        <f aca="false">IF(D271="","",IF(O271=0,0,INDEX($L:$L,O271))+IF(B271="Køb",F271,IF(B271="Salg",-F271,0)))</f>
        <v/>
      </c>
      <c r="M271" s="32" t="str">
        <f aca="false">IF(D271="","",IF(B271="Køb",IF(IF(O271=0,0,INDEX($L:$L,O271))+F271=0,0,(IF(O271=0,0,INDEX($L:$L,O271))*IF(O271=0,0,INDEX($M:$M,O271))+F271*G271*I271+J271)/(IF(O271=0,0,INDEX($L:$L,O271))+F271)),IF(O271=0,0,INDEX($M:$M,O271))))</f>
        <v/>
      </c>
      <c r="N271" s="32" t="str">
        <f aca="false">IF(OR(D271="",B271&lt;&gt;"Salg"),"",F271*G271*I271-J271-F271*IF(O271=0,0,INDEX($M:$M,O271)))</f>
        <v/>
      </c>
      <c r="O271" s="34" t="str">
        <f aca="false">IF(D271="","",SUMPRODUCT(MAX(($D$4:D270=D271)*ROW($D$4:D270))))</f>
        <v/>
      </c>
    </row>
    <row r="272" customFormat="false" ht="15" hidden="false" customHeight="false" outlineLevel="0" collapsed="false">
      <c r="A272" s="35"/>
      <c r="B272" s="36"/>
      <c r="C272" s="36"/>
      <c r="D272" s="36"/>
      <c r="E272" s="36"/>
      <c r="F272" s="37"/>
      <c r="G272" s="38"/>
      <c r="H272" s="36"/>
      <c r="I272" s="39"/>
      <c r="J272" s="38"/>
      <c r="K272" s="32" t="str">
        <f aca="false">IF(D272="","",IF(B272="Køb",-(F272*G272*I272+J272),F272*G272*I272-J272))</f>
        <v/>
      </c>
      <c r="L272" s="33" t="str">
        <f aca="false">IF(D272="","",IF(O272=0,0,INDEX($L:$L,O272))+IF(B272="Køb",F272,IF(B272="Salg",-F272,0)))</f>
        <v/>
      </c>
      <c r="M272" s="32" t="str">
        <f aca="false">IF(D272="","",IF(B272="Køb",IF(IF(O272=0,0,INDEX($L:$L,O272))+F272=0,0,(IF(O272=0,0,INDEX($L:$L,O272))*IF(O272=0,0,INDEX($M:$M,O272))+F272*G272*I272+J272)/(IF(O272=0,0,INDEX($L:$L,O272))+F272)),IF(O272=0,0,INDEX($M:$M,O272))))</f>
        <v/>
      </c>
      <c r="N272" s="32" t="str">
        <f aca="false">IF(OR(D272="",B272&lt;&gt;"Salg"),"",F272*G272*I272-J272-F272*IF(O272=0,0,INDEX($M:$M,O272)))</f>
        <v/>
      </c>
      <c r="O272" s="34" t="str">
        <f aca="false">IF(D272="","",SUMPRODUCT(MAX(($D$4:D271=D272)*ROW($D$4:D271))))</f>
        <v/>
      </c>
    </row>
    <row r="273" customFormat="false" ht="15" hidden="false" customHeight="false" outlineLevel="0" collapsed="false">
      <c r="A273" s="35"/>
      <c r="B273" s="36"/>
      <c r="C273" s="36"/>
      <c r="D273" s="36"/>
      <c r="E273" s="36"/>
      <c r="F273" s="37"/>
      <c r="G273" s="38"/>
      <c r="H273" s="36"/>
      <c r="I273" s="39"/>
      <c r="J273" s="38"/>
      <c r="K273" s="32" t="str">
        <f aca="false">IF(D273="","",IF(B273="Køb",-(F273*G273*I273+J273),F273*G273*I273-J273))</f>
        <v/>
      </c>
      <c r="L273" s="33" t="str">
        <f aca="false">IF(D273="","",IF(O273=0,0,INDEX($L:$L,O273))+IF(B273="Køb",F273,IF(B273="Salg",-F273,0)))</f>
        <v/>
      </c>
      <c r="M273" s="32" t="str">
        <f aca="false">IF(D273="","",IF(B273="Køb",IF(IF(O273=0,0,INDEX($L:$L,O273))+F273=0,0,(IF(O273=0,0,INDEX($L:$L,O273))*IF(O273=0,0,INDEX($M:$M,O273))+F273*G273*I273+J273)/(IF(O273=0,0,INDEX($L:$L,O273))+F273)),IF(O273=0,0,INDEX($M:$M,O273))))</f>
        <v/>
      </c>
      <c r="N273" s="32" t="str">
        <f aca="false">IF(OR(D273="",B273&lt;&gt;"Salg"),"",F273*G273*I273-J273-F273*IF(O273=0,0,INDEX($M:$M,O273)))</f>
        <v/>
      </c>
      <c r="O273" s="34" t="str">
        <f aca="false">IF(D273="","",SUMPRODUCT(MAX(($D$4:D272=D273)*ROW($D$4:D272))))</f>
        <v/>
      </c>
    </row>
    <row r="274" customFormat="false" ht="15" hidden="false" customHeight="false" outlineLevel="0" collapsed="false">
      <c r="A274" s="35"/>
      <c r="B274" s="36"/>
      <c r="C274" s="36"/>
      <c r="D274" s="36"/>
      <c r="E274" s="36"/>
      <c r="F274" s="37"/>
      <c r="G274" s="38"/>
      <c r="H274" s="36"/>
      <c r="I274" s="39"/>
      <c r="J274" s="38"/>
      <c r="K274" s="32" t="str">
        <f aca="false">IF(D274="","",IF(B274="Køb",-(F274*G274*I274+J274),F274*G274*I274-J274))</f>
        <v/>
      </c>
      <c r="L274" s="33" t="str">
        <f aca="false">IF(D274="","",IF(O274=0,0,INDEX($L:$L,O274))+IF(B274="Køb",F274,IF(B274="Salg",-F274,0)))</f>
        <v/>
      </c>
      <c r="M274" s="32" t="str">
        <f aca="false">IF(D274="","",IF(B274="Køb",IF(IF(O274=0,0,INDEX($L:$L,O274))+F274=0,0,(IF(O274=0,0,INDEX($L:$L,O274))*IF(O274=0,0,INDEX($M:$M,O274))+F274*G274*I274+J274)/(IF(O274=0,0,INDEX($L:$L,O274))+F274)),IF(O274=0,0,INDEX($M:$M,O274))))</f>
        <v/>
      </c>
      <c r="N274" s="32" t="str">
        <f aca="false">IF(OR(D274="",B274&lt;&gt;"Salg"),"",F274*G274*I274-J274-F274*IF(O274=0,0,INDEX($M:$M,O274)))</f>
        <v/>
      </c>
      <c r="O274" s="34" t="str">
        <f aca="false">IF(D274="","",SUMPRODUCT(MAX(($D$4:D273=D274)*ROW($D$4:D273))))</f>
        <v/>
      </c>
    </row>
    <row r="275" customFormat="false" ht="15" hidden="false" customHeight="false" outlineLevel="0" collapsed="false">
      <c r="A275" s="35"/>
      <c r="B275" s="36"/>
      <c r="C275" s="36"/>
      <c r="D275" s="36"/>
      <c r="E275" s="36"/>
      <c r="F275" s="37"/>
      <c r="G275" s="38"/>
      <c r="H275" s="36"/>
      <c r="I275" s="39"/>
      <c r="J275" s="38"/>
      <c r="K275" s="32" t="str">
        <f aca="false">IF(D275="","",IF(B275="Køb",-(F275*G275*I275+J275),F275*G275*I275-J275))</f>
        <v/>
      </c>
      <c r="L275" s="33" t="str">
        <f aca="false">IF(D275="","",IF(O275=0,0,INDEX($L:$L,O275))+IF(B275="Køb",F275,IF(B275="Salg",-F275,0)))</f>
        <v/>
      </c>
      <c r="M275" s="32" t="str">
        <f aca="false">IF(D275="","",IF(B275="Køb",IF(IF(O275=0,0,INDEX($L:$L,O275))+F275=0,0,(IF(O275=0,0,INDEX($L:$L,O275))*IF(O275=0,0,INDEX($M:$M,O275))+F275*G275*I275+J275)/(IF(O275=0,0,INDEX($L:$L,O275))+F275)),IF(O275=0,0,INDEX($M:$M,O275))))</f>
        <v/>
      </c>
      <c r="N275" s="32" t="str">
        <f aca="false">IF(OR(D275="",B275&lt;&gt;"Salg"),"",F275*G275*I275-J275-F275*IF(O275=0,0,INDEX($M:$M,O275)))</f>
        <v/>
      </c>
      <c r="O275" s="34" t="str">
        <f aca="false">IF(D275="","",SUMPRODUCT(MAX(($D$4:D274=D275)*ROW($D$4:D274))))</f>
        <v/>
      </c>
    </row>
    <row r="276" customFormat="false" ht="15" hidden="false" customHeight="false" outlineLevel="0" collapsed="false">
      <c r="A276" s="35"/>
      <c r="B276" s="36"/>
      <c r="C276" s="36"/>
      <c r="D276" s="36"/>
      <c r="E276" s="36"/>
      <c r="F276" s="37"/>
      <c r="G276" s="38"/>
      <c r="H276" s="36"/>
      <c r="I276" s="39"/>
      <c r="J276" s="38"/>
      <c r="K276" s="32" t="str">
        <f aca="false">IF(D276="","",IF(B276="Køb",-(F276*G276*I276+J276),F276*G276*I276-J276))</f>
        <v/>
      </c>
      <c r="L276" s="33" t="str">
        <f aca="false">IF(D276="","",IF(O276=0,0,INDEX($L:$L,O276))+IF(B276="Køb",F276,IF(B276="Salg",-F276,0)))</f>
        <v/>
      </c>
      <c r="M276" s="32" t="str">
        <f aca="false">IF(D276="","",IF(B276="Køb",IF(IF(O276=0,0,INDEX($L:$L,O276))+F276=0,0,(IF(O276=0,0,INDEX($L:$L,O276))*IF(O276=0,0,INDEX($M:$M,O276))+F276*G276*I276+J276)/(IF(O276=0,0,INDEX($L:$L,O276))+F276)),IF(O276=0,0,INDEX($M:$M,O276))))</f>
        <v/>
      </c>
      <c r="N276" s="32" t="str">
        <f aca="false">IF(OR(D276="",B276&lt;&gt;"Salg"),"",F276*G276*I276-J276-F276*IF(O276=0,0,INDEX($M:$M,O276)))</f>
        <v/>
      </c>
      <c r="O276" s="34" t="str">
        <f aca="false">IF(D276="","",SUMPRODUCT(MAX(($D$4:D275=D276)*ROW($D$4:D275))))</f>
        <v/>
      </c>
    </row>
    <row r="277" customFormat="false" ht="15" hidden="false" customHeight="false" outlineLevel="0" collapsed="false">
      <c r="A277" s="35"/>
      <c r="B277" s="36"/>
      <c r="C277" s="36"/>
      <c r="D277" s="36"/>
      <c r="E277" s="36"/>
      <c r="F277" s="37"/>
      <c r="G277" s="38"/>
      <c r="H277" s="36"/>
      <c r="I277" s="39"/>
      <c r="J277" s="38"/>
      <c r="K277" s="32" t="str">
        <f aca="false">IF(D277="","",IF(B277="Køb",-(F277*G277*I277+J277),F277*G277*I277-J277))</f>
        <v/>
      </c>
      <c r="L277" s="33" t="str">
        <f aca="false">IF(D277="","",IF(O277=0,0,INDEX($L:$L,O277))+IF(B277="Køb",F277,IF(B277="Salg",-F277,0)))</f>
        <v/>
      </c>
      <c r="M277" s="32" t="str">
        <f aca="false">IF(D277="","",IF(B277="Køb",IF(IF(O277=0,0,INDEX($L:$L,O277))+F277=0,0,(IF(O277=0,0,INDEX($L:$L,O277))*IF(O277=0,0,INDEX($M:$M,O277))+F277*G277*I277+J277)/(IF(O277=0,0,INDEX($L:$L,O277))+F277)),IF(O277=0,0,INDEX($M:$M,O277))))</f>
        <v/>
      </c>
      <c r="N277" s="32" t="str">
        <f aca="false">IF(OR(D277="",B277&lt;&gt;"Salg"),"",F277*G277*I277-J277-F277*IF(O277=0,0,INDEX($M:$M,O277)))</f>
        <v/>
      </c>
      <c r="O277" s="34" t="str">
        <f aca="false">IF(D277="","",SUMPRODUCT(MAX(($D$4:D276=D277)*ROW($D$4:D276))))</f>
        <v/>
      </c>
    </row>
    <row r="278" customFormat="false" ht="15" hidden="false" customHeight="false" outlineLevel="0" collapsed="false">
      <c r="A278" s="35"/>
      <c r="B278" s="36"/>
      <c r="C278" s="36"/>
      <c r="D278" s="36"/>
      <c r="E278" s="36"/>
      <c r="F278" s="37"/>
      <c r="G278" s="38"/>
      <c r="H278" s="36"/>
      <c r="I278" s="39"/>
      <c r="J278" s="38"/>
      <c r="K278" s="32" t="str">
        <f aca="false">IF(D278="","",IF(B278="Køb",-(F278*G278*I278+J278),F278*G278*I278-J278))</f>
        <v/>
      </c>
      <c r="L278" s="33" t="str">
        <f aca="false">IF(D278="","",IF(O278=0,0,INDEX($L:$L,O278))+IF(B278="Køb",F278,IF(B278="Salg",-F278,0)))</f>
        <v/>
      </c>
      <c r="M278" s="32" t="str">
        <f aca="false">IF(D278="","",IF(B278="Køb",IF(IF(O278=0,0,INDEX($L:$L,O278))+F278=0,0,(IF(O278=0,0,INDEX($L:$L,O278))*IF(O278=0,0,INDEX($M:$M,O278))+F278*G278*I278+J278)/(IF(O278=0,0,INDEX($L:$L,O278))+F278)),IF(O278=0,0,INDEX($M:$M,O278))))</f>
        <v/>
      </c>
      <c r="N278" s="32" t="str">
        <f aca="false">IF(OR(D278="",B278&lt;&gt;"Salg"),"",F278*G278*I278-J278-F278*IF(O278=0,0,INDEX($M:$M,O278)))</f>
        <v/>
      </c>
      <c r="O278" s="34" t="str">
        <f aca="false">IF(D278="","",SUMPRODUCT(MAX(($D$4:D277=D278)*ROW($D$4:D277))))</f>
        <v/>
      </c>
    </row>
    <row r="279" customFormat="false" ht="15" hidden="false" customHeight="false" outlineLevel="0" collapsed="false">
      <c r="A279" s="35"/>
      <c r="B279" s="36"/>
      <c r="C279" s="36"/>
      <c r="D279" s="36"/>
      <c r="E279" s="36"/>
      <c r="F279" s="37"/>
      <c r="G279" s="38"/>
      <c r="H279" s="36"/>
      <c r="I279" s="39"/>
      <c r="J279" s="38"/>
      <c r="K279" s="32" t="str">
        <f aca="false">IF(D279="","",IF(B279="Køb",-(F279*G279*I279+J279),F279*G279*I279-J279))</f>
        <v/>
      </c>
      <c r="L279" s="33" t="str">
        <f aca="false">IF(D279="","",IF(O279=0,0,INDEX($L:$L,O279))+IF(B279="Køb",F279,IF(B279="Salg",-F279,0)))</f>
        <v/>
      </c>
      <c r="M279" s="32" t="str">
        <f aca="false">IF(D279="","",IF(B279="Køb",IF(IF(O279=0,0,INDEX($L:$L,O279))+F279=0,0,(IF(O279=0,0,INDEX($L:$L,O279))*IF(O279=0,0,INDEX($M:$M,O279))+F279*G279*I279+J279)/(IF(O279=0,0,INDEX($L:$L,O279))+F279)),IF(O279=0,0,INDEX($M:$M,O279))))</f>
        <v/>
      </c>
      <c r="N279" s="32" t="str">
        <f aca="false">IF(OR(D279="",B279&lt;&gt;"Salg"),"",F279*G279*I279-J279-F279*IF(O279=0,0,INDEX($M:$M,O279)))</f>
        <v/>
      </c>
      <c r="O279" s="34" t="str">
        <f aca="false">IF(D279="","",SUMPRODUCT(MAX(($D$4:D278=D279)*ROW($D$4:D278))))</f>
        <v/>
      </c>
    </row>
    <row r="280" customFormat="false" ht="15" hidden="false" customHeight="false" outlineLevel="0" collapsed="false">
      <c r="A280" s="35"/>
      <c r="B280" s="36"/>
      <c r="C280" s="36"/>
      <c r="D280" s="36"/>
      <c r="E280" s="36"/>
      <c r="F280" s="37"/>
      <c r="G280" s="38"/>
      <c r="H280" s="36"/>
      <c r="I280" s="39"/>
      <c r="J280" s="38"/>
      <c r="K280" s="32" t="str">
        <f aca="false">IF(D280="","",IF(B280="Køb",-(F280*G280*I280+J280),F280*G280*I280-J280))</f>
        <v/>
      </c>
      <c r="L280" s="33" t="str">
        <f aca="false">IF(D280="","",IF(O280=0,0,INDEX($L:$L,O280))+IF(B280="Køb",F280,IF(B280="Salg",-F280,0)))</f>
        <v/>
      </c>
      <c r="M280" s="32" t="str">
        <f aca="false">IF(D280="","",IF(B280="Køb",IF(IF(O280=0,0,INDEX($L:$L,O280))+F280=0,0,(IF(O280=0,0,INDEX($L:$L,O280))*IF(O280=0,0,INDEX($M:$M,O280))+F280*G280*I280+J280)/(IF(O280=0,0,INDEX($L:$L,O280))+F280)),IF(O280=0,0,INDEX($M:$M,O280))))</f>
        <v/>
      </c>
      <c r="N280" s="32" t="str">
        <f aca="false">IF(OR(D280="",B280&lt;&gt;"Salg"),"",F280*G280*I280-J280-F280*IF(O280=0,0,INDEX($M:$M,O280)))</f>
        <v/>
      </c>
      <c r="O280" s="34" t="str">
        <f aca="false">IF(D280="","",SUMPRODUCT(MAX(($D$4:D279=D280)*ROW($D$4:D279))))</f>
        <v/>
      </c>
    </row>
    <row r="281" customFormat="false" ht="15" hidden="false" customHeight="false" outlineLevel="0" collapsed="false">
      <c r="A281" s="35"/>
      <c r="B281" s="36"/>
      <c r="C281" s="36"/>
      <c r="D281" s="36"/>
      <c r="E281" s="36"/>
      <c r="F281" s="37"/>
      <c r="G281" s="38"/>
      <c r="H281" s="36"/>
      <c r="I281" s="39"/>
      <c r="J281" s="38"/>
      <c r="K281" s="32" t="str">
        <f aca="false">IF(D281="","",IF(B281="Køb",-(F281*G281*I281+J281),F281*G281*I281-J281))</f>
        <v/>
      </c>
      <c r="L281" s="33" t="str">
        <f aca="false">IF(D281="","",IF(O281=0,0,INDEX($L:$L,O281))+IF(B281="Køb",F281,IF(B281="Salg",-F281,0)))</f>
        <v/>
      </c>
      <c r="M281" s="32" t="str">
        <f aca="false">IF(D281="","",IF(B281="Køb",IF(IF(O281=0,0,INDEX($L:$L,O281))+F281=0,0,(IF(O281=0,0,INDEX($L:$L,O281))*IF(O281=0,0,INDEX($M:$M,O281))+F281*G281*I281+J281)/(IF(O281=0,0,INDEX($L:$L,O281))+F281)),IF(O281=0,0,INDEX($M:$M,O281))))</f>
        <v/>
      </c>
      <c r="N281" s="32" t="str">
        <f aca="false">IF(OR(D281="",B281&lt;&gt;"Salg"),"",F281*G281*I281-J281-F281*IF(O281=0,0,INDEX($M:$M,O281)))</f>
        <v/>
      </c>
      <c r="O281" s="34" t="str">
        <f aca="false">IF(D281="","",SUMPRODUCT(MAX(($D$4:D280=D281)*ROW($D$4:D280))))</f>
        <v/>
      </c>
    </row>
    <row r="282" customFormat="false" ht="15" hidden="false" customHeight="false" outlineLevel="0" collapsed="false">
      <c r="A282" s="35"/>
      <c r="B282" s="36"/>
      <c r="C282" s="36"/>
      <c r="D282" s="36"/>
      <c r="E282" s="36"/>
      <c r="F282" s="37"/>
      <c r="G282" s="38"/>
      <c r="H282" s="36"/>
      <c r="I282" s="39"/>
      <c r="J282" s="38"/>
      <c r="K282" s="32" t="str">
        <f aca="false">IF(D282="","",IF(B282="Køb",-(F282*G282*I282+J282),F282*G282*I282-J282))</f>
        <v/>
      </c>
      <c r="L282" s="33" t="str">
        <f aca="false">IF(D282="","",IF(O282=0,0,INDEX($L:$L,O282))+IF(B282="Køb",F282,IF(B282="Salg",-F282,0)))</f>
        <v/>
      </c>
      <c r="M282" s="32" t="str">
        <f aca="false">IF(D282="","",IF(B282="Køb",IF(IF(O282=0,0,INDEX($L:$L,O282))+F282=0,0,(IF(O282=0,0,INDEX($L:$L,O282))*IF(O282=0,0,INDEX($M:$M,O282))+F282*G282*I282+J282)/(IF(O282=0,0,INDEX($L:$L,O282))+F282)),IF(O282=0,0,INDEX($M:$M,O282))))</f>
        <v/>
      </c>
      <c r="N282" s="32" t="str">
        <f aca="false">IF(OR(D282="",B282&lt;&gt;"Salg"),"",F282*G282*I282-J282-F282*IF(O282=0,0,INDEX($M:$M,O282)))</f>
        <v/>
      </c>
      <c r="O282" s="34" t="str">
        <f aca="false">IF(D282="","",SUMPRODUCT(MAX(($D$4:D281=D282)*ROW($D$4:D281))))</f>
        <v/>
      </c>
    </row>
    <row r="283" customFormat="false" ht="15" hidden="false" customHeight="false" outlineLevel="0" collapsed="false">
      <c r="A283" s="35"/>
      <c r="B283" s="36"/>
      <c r="C283" s="36"/>
      <c r="D283" s="36"/>
      <c r="E283" s="36"/>
      <c r="F283" s="37"/>
      <c r="G283" s="38"/>
      <c r="H283" s="36"/>
      <c r="I283" s="39"/>
      <c r="J283" s="38"/>
      <c r="K283" s="32" t="str">
        <f aca="false">IF(D283="","",IF(B283="Køb",-(F283*G283*I283+J283),F283*G283*I283-J283))</f>
        <v/>
      </c>
      <c r="L283" s="33" t="str">
        <f aca="false">IF(D283="","",IF(O283=0,0,INDEX($L:$L,O283))+IF(B283="Køb",F283,IF(B283="Salg",-F283,0)))</f>
        <v/>
      </c>
      <c r="M283" s="32" t="str">
        <f aca="false">IF(D283="","",IF(B283="Køb",IF(IF(O283=0,0,INDEX($L:$L,O283))+F283=0,0,(IF(O283=0,0,INDEX($L:$L,O283))*IF(O283=0,0,INDEX($M:$M,O283))+F283*G283*I283+J283)/(IF(O283=0,0,INDEX($L:$L,O283))+F283)),IF(O283=0,0,INDEX($M:$M,O283))))</f>
        <v/>
      </c>
      <c r="N283" s="32" t="str">
        <f aca="false">IF(OR(D283="",B283&lt;&gt;"Salg"),"",F283*G283*I283-J283-F283*IF(O283=0,0,INDEX($M:$M,O283)))</f>
        <v/>
      </c>
      <c r="O283" s="34" t="str">
        <f aca="false">IF(D283="","",SUMPRODUCT(MAX(($D$4:D282=D283)*ROW($D$4:D282))))</f>
        <v/>
      </c>
    </row>
    <row r="284" customFormat="false" ht="15" hidden="false" customHeight="false" outlineLevel="0" collapsed="false">
      <c r="A284" s="35"/>
      <c r="B284" s="36"/>
      <c r="C284" s="36"/>
      <c r="D284" s="36"/>
      <c r="E284" s="36"/>
      <c r="F284" s="37"/>
      <c r="G284" s="38"/>
      <c r="H284" s="36"/>
      <c r="I284" s="39"/>
      <c r="J284" s="38"/>
      <c r="K284" s="32" t="str">
        <f aca="false">IF(D284="","",IF(B284="Køb",-(F284*G284*I284+J284),F284*G284*I284-J284))</f>
        <v/>
      </c>
      <c r="L284" s="33" t="str">
        <f aca="false">IF(D284="","",IF(O284=0,0,INDEX($L:$L,O284))+IF(B284="Køb",F284,IF(B284="Salg",-F284,0)))</f>
        <v/>
      </c>
      <c r="M284" s="32" t="str">
        <f aca="false">IF(D284="","",IF(B284="Køb",IF(IF(O284=0,0,INDEX($L:$L,O284))+F284=0,0,(IF(O284=0,0,INDEX($L:$L,O284))*IF(O284=0,0,INDEX($M:$M,O284))+F284*G284*I284+J284)/(IF(O284=0,0,INDEX($L:$L,O284))+F284)),IF(O284=0,0,INDEX($M:$M,O284))))</f>
        <v/>
      </c>
      <c r="N284" s="32" t="str">
        <f aca="false">IF(OR(D284="",B284&lt;&gt;"Salg"),"",F284*G284*I284-J284-F284*IF(O284=0,0,INDEX($M:$M,O284)))</f>
        <v/>
      </c>
      <c r="O284" s="34" t="str">
        <f aca="false">IF(D284="","",SUMPRODUCT(MAX(($D$4:D283=D284)*ROW($D$4:D283))))</f>
        <v/>
      </c>
    </row>
    <row r="285" customFormat="false" ht="15" hidden="false" customHeight="false" outlineLevel="0" collapsed="false">
      <c r="A285" s="35"/>
      <c r="B285" s="36"/>
      <c r="C285" s="36"/>
      <c r="D285" s="36"/>
      <c r="E285" s="36"/>
      <c r="F285" s="37"/>
      <c r="G285" s="38"/>
      <c r="H285" s="36"/>
      <c r="I285" s="39"/>
      <c r="J285" s="38"/>
      <c r="K285" s="32" t="str">
        <f aca="false">IF(D285="","",IF(B285="Køb",-(F285*G285*I285+J285),F285*G285*I285-J285))</f>
        <v/>
      </c>
      <c r="L285" s="33" t="str">
        <f aca="false">IF(D285="","",IF(O285=0,0,INDEX($L:$L,O285))+IF(B285="Køb",F285,IF(B285="Salg",-F285,0)))</f>
        <v/>
      </c>
      <c r="M285" s="32" t="str">
        <f aca="false">IF(D285="","",IF(B285="Køb",IF(IF(O285=0,0,INDEX($L:$L,O285))+F285=0,0,(IF(O285=0,0,INDEX($L:$L,O285))*IF(O285=0,0,INDEX($M:$M,O285))+F285*G285*I285+J285)/(IF(O285=0,0,INDEX($L:$L,O285))+F285)),IF(O285=0,0,INDEX($M:$M,O285))))</f>
        <v/>
      </c>
      <c r="N285" s="32" t="str">
        <f aca="false">IF(OR(D285="",B285&lt;&gt;"Salg"),"",F285*G285*I285-J285-F285*IF(O285=0,0,INDEX($M:$M,O285)))</f>
        <v/>
      </c>
      <c r="O285" s="34" t="str">
        <f aca="false">IF(D285="","",SUMPRODUCT(MAX(($D$4:D284=D285)*ROW($D$4:D284))))</f>
        <v/>
      </c>
    </row>
    <row r="286" customFormat="false" ht="15" hidden="false" customHeight="false" outlineLevel="0" collapsed="false">
      <c r="A286" s="35"/>
      <c r="B286" s="36"/>
      <c r="C286" s="36"/>
      <c r="D286" s="36"/>
      <c r="E286" s="36"/>
      <c r="F286" s="37"/>
      <c r="G286" s="38"/>
      <c r="H286" s="36"/>
      <c r="I286" s="39"/>
      <c r="J286" s="38"/>
      <c r="K286" s="32" t="str">
        <f aca="false">IF(D286="","",IF(B286="Køb",-(F286*G286*I286+J286),F286*G286*I286-J286))</f>
        <v/>
      </c>
      <c r="L286" s="33" t="str">
        <f aca="false">IF(D286="","",IF(O286=0,0,INDEX($L:$L,O286))+IF(B286="Køb",F286,IF(B286="Salg",-F286,0)))</f>
        <v/>
      </c>
      <c r="M286" s="32" t="str">
        <f aca="false">IF(D286="","",IF(B286="Køb",IF(IF(O286=0,0,INDEX($L:$L,O286))+F286=0,0,(IF(O286=0,0,INDEX($L:$L,O286))*IF(O286=0,0,INDEX($M:$M,O286))+F286*G286*I286+J286)/(IF(O286=0,0,INDEX($L:$L,O286))+F286)),IF(O286=0,0,INDEX($M:$M,O286))))</f>
        <v/>
      </c>
      <c r="N286" s="32" t="str">
        <f aca="false">IF(OR(D286="",B286&lt;&gt;"Salg"),"",F286*G286*I286-J286-F286*IF(O286=0,0,INDEX($M:$M,O286)))</f>
        <v/>
      </c>
      <c r="O286" s="34" t="str">
        <f aca="false">IF(D286="","",SUMPRODUCT(MAX(($D$4:D285=D286)*ROW($D$4:D285))))</f>
        <v/>
      </c>
    </row>
    <row r="287" customFormat="false" ht="15" hidden="false" customHeight="false" outlineLevel="0" collapsed="false">
      <c r="A287" s="35"/>
      <c r="B287" s="36"/>
      <c r="C287" s="36"/>
      <c r="D287" s="36"/>
      <c r="E287" s="36"/>
      <c r="F287" s="37"/>
      <c r="G287" s="38"/>
      <c r="H287" s="36"/>
      <c r="I287" s="39"/>
      <c r="J287" s="38"/>
      <c r="K287" s="32" t="str">
        <f aca="false">IF(D287="","",IF(B287="Køb",-(F287*G287*I287+J287),F287*G287*I287-J287))</f>
        <v/>
      </c>
      <c r="L287" s="33" t="str">
        <f aca="false">IF(D287="","",IF(O287=0,0,INDEX($L:$L,O287))+IF(B287="Køb",F287,IF(B287="Salg",-F287,0)))</f>
        <v/>
      </c>
      <c r="M287" s="32" t="str">
        <f aca="false">IF(D287="","",IF(B287="Køb",IF(IF(O287=0,0,INDEX($L:$L,O287))+F287=0,0,(IF(O287=0,0,INDEX($L:$L,O287))*IF(O287=0,0,INDEX($M:$M,O287))+F287*G287*I287+J287)/(IF(O287=0,0,INDEX($L:$L,O287))+F287)),IF(O287=0,0,INDEX($M:$M,O287))))</f>
        <v/>
      </c>
      <c r="N287" s="32" t="str">
        <f aca="false">IF(OR(D287="",B287&lt;&gt;"Salg"),"",F287*G287*I287-J287-F287*IF(O287=0,0,INDEX($M:$M,O287)))</f>
        <v/>
      </c>
      <c r="O287" s="34" t="str">
        <f aca="false">IF(D287="","",SUMPRODUCT(MAX(($D$4:D286=D287)*ROW($D$4:D286))))</f>
        <v/>
      </c>
    </row>
    <row r="288" customFormat="false" ht="15" hidden="false" customHeight="false" outlineLevel="0" collapsed="false">
      <c r="A288" s="35"/>
      <c r="B288" s="36"/>
      <c r="C288" s="36"/>
      <c r="D288" s="36"/>
      <c r="E288" s="36"/>
      <c r="F288" s="37"/>
      <c r="G288" s="38"/>
      <c r="H288" s="36"/>
      <c r="I288" s="39"/>
      <c r="J288" s="38"/>
      <c r="K288" s="32" t="str">
        <f aca="false">IF(D288="","",IF(B288="Køb",-(F288*G288*I288+J288),F288*G288*I288-J288))</f>
        <v/>
      </c>
      <c r="L288" s="33" t="str">
        <f aca="false">IF(D288="","",IF(O288=0,0,INDEX($L:$L,O288))+IF(B288="Køb",F288,IF(B288="Salg",-F288,0)))</f>
        <v/>
      </c>
      <c r="M288" s="32" t="str">
        <f aca="false">IF(D288="","",IF(B288="Køb",IF(IF(O288=0,0,INDEX($L:$L,O288))+F288=0,0,(IF(O288=0,0,INDEX($L:$L,O288))*IF(O288=0,0,INDEX($M:$M,O288))+F288*G288*I288+J288)/(IF(O288=0,0,INDEX($L:$L,O288))+F288)),IF(O288=0,0,INDEX($M:$M,O288))))</f>
        <v/>
      </c>
      <c r="N288" s="32" t="str">
        <f aca="false">IF(OR(D288="",B288&lt;&gt;"Salg"),"",F288*G288*I288-J288-F288*IF(O288=0,0,INDEX($M:$M,O288)))</f>
        <v/>
      </c>
      <c r="O288" s="34" t="str">
        <f aca="false">IF(D288="","",SUMPRODUCT(MAX(($D$4:D287=D288)*ROW($D$4:D287))))</f>
        <v/>
      </c>
    </row>
    <row r="289" customFormat="false" ht="15" hidden="false" customHeight="false" outlineLevel="0" collapsed="false">
      <c r="A289" s="35"/>
      <c r="B289" s="36"/>
      <c r="C289" s="36"/>
      <c r="D289" s="36"/>
      <c r="E289" s="36"/>
      <c r="F289" s="37"/>
      <c r="G289" s="38"/>
      <c r="H289" s="36"/>
      <c r="I289" s="39"/>
      <c r="J289" s="38"/>
      <c r="K289" s="32" t="str">
        <f aca="false">IF(D289="","",IF(B289="Køb",-(F289*G289*I289+J289),F289*G289*I289-J289))</f>
        <v/>
      </c>
      <c r="L289" s="33" t="str">
        <f aca="false">IF(D289="","",IF(O289=0,0,INDEX($L:$L,O289))+IF(B289="Køb",F289,IF(B289="Salg",-F289,0)))</f>
        <v/>
      </c>
      <c r="M289" s="32" t="str">
        <f aca="false">IF(D289="","",IF(B289="Køb",IF(IF(O289=0,0,INDEX($L:$L,O289))+F289=0,0,(IF(O289=0,0,INDEX($L:$L,O289))*IF(O289=0,0,INDEX($M:$M,O289))+F289*G289*I289+J289)/(IF(O289=0,0,INDEX($L:$L,O289))+F289)),IF(O289=0,0,INDEX($M:$M,O289))))</f>
        <v/>
      </c>
      <c r="N289" s="32" t="str">
        <f aca="false">IF(OR(D289="",B289&lt;&gt;"Salg"),"",F289*G289*I289-J289-F289*IF(O289=0,0,INDEX($M:$M,O289)))</f>
        <v/>
      </c>
      <c r="O289" s="34" t="str">
        <f aca="false">IF(D289="","",SUMPRODUCT(MAX(($D$4:D288=D289)*ROW($D$4:D288))))</f>
        <v/>
      </c>
    </row>
    <row r="290" customFormat="false" ht="15" hidden="false" customHeight="false" outlineLevel="0" collapsed="false">
      <c r="A290" s="35"/>
      <c r="B290" s="36"/>
      <c r="C290" s="36"/>
      <c r="D290" s="36"/>
      <c r="E290" s="36"/>
      <c r="F290" s="37"/>
      <c r="G290" s="38"/>
      <c r="H290" s="36"/>
      <c r="I290" s="39"/>
      <c r="J290" s="38"/>
      <c r="K290" s="32" t="str">
        <f aca="false">IF(D290="","",IF(B290="Køb",-(F290*G290*I290+J290),F290*G290*I290-J290))</f>
        <v/>
      </c>
      <c r="L290" s="33" t="str">
        <f aca="false">IF(D290="","",IF(O290=0,0,INDEX($L:$L,O290))+IF(B290="Køb",F290,IF(B290="Salg",-F290,0)))</f>
        <v/>
      </c>
      <c r="M290" s="32" t="str">
        <f aca="false">IF(D290="","",IF(B290="Køb",IF(IF(O290=0,0,INDEX($L:$L,O290))+F290=0,0,(IF(O290=0,0,INDEX($L:$L,O290))*IF(O290=0,0,INDEX($M:$M,O290))+F290*G290*I290+J290)/(IF(O290=0,0,INDEX($L:$L,O290))+F290)),IF(O290=0,0,INDEX($M:$M,O290))))</f>
        <v/>
      </c>
      <c r="N290" s="32" t="str">
        <f aca="false">IF(OR(D290="",B290&lt;&gt;"Salg"),"",F290*G290*I290-J290-F290*IF(O290=0,0,INDEX($M:$M,O290)))</f>
        <v/>
      </c>
      <c r="O290" s="34" t="str">
        <f aca="false">IF(D290="","",SUMPRODUCT(MAX(($D$4:D289=D290)*ROW($D$4:D289))))</f>
        <v/>
      </c>
    </row>
    <row r="291" customFormat="false" ht="15" hidden="false" customHeight="false" outlineLevel="0" collapsed="false">
      <c r="A291" s="35"/>
      <c r="B291" s="36"/>
      <c r="C291" s="36"/>
      <c r="D291" s="36"/>
      <c r="E291" s="36"/>
      <c r="F291" s="37"/>
      <c r="G291" s="38"/>
      <c r="H291" s="36"/>
      <c r="I291" s="39"/>
      <c r="J291" s="38"/>
      <c r="K291" s="32" t="str">
        <f aca="false">IF(D291="","",IF(B291="Køb",-(F291*G291*I291+J291),F291*G291*I291-J291))</f>
        <v/>
      </c>
      <c r="L291" s="33" t="str">
        <f aca="false">IF(D291="","",IF(O291=0,0,INDEX($L:$L,O291))+IF(B291="Køb",F291,IF(B291="Salg",-F291,0)))</f>
        <v/>
      </c>
      <c r="M291" s="32" t="str">
        <f aca="false">IF(D291="","",IF(B291="Køb",IF(IF(O291=0,0,INDEX($L:$L,O291))+F291=0,0,(IF(O291=0,0,INDEX($L:$L,O291))*IF(O291=0,0,INDEX($M:$M,O291))+F291*G291*I291+J291)/(IF(O291=0,0,INDEX($L:$L,O291))+F291)),IF(O291=0,0,INDEX($M:$M,O291))))</f>
        <v/>
      </c>
      <c r="N291" s="32" t="str">
        <f aca="false">IF(OR(D291="",B291&lt;&gt;"Salg"),"",F291*G291*I291-J291-F291*IF(O291=0,0,INDEX($M:$M,O291)))</f>
        <v/>
      </c>
      <c r="O291" s="34" t="str">
        <f aca="false">IF(D291="","",SUMPRODUCT(MAX(($D$4:D290=D291)*ROW($D$4:D290))))</f>
        <v/>
      </c>
    </row>
    <row r="292" customFormat="false" ht="15" hidden="false" customHeight="false" outlineLevel="0" collapsed="false">
      <c r="A292" s="35"/>
      <c r="B292" s="36"/>
      <c r="C292" s="36"/>
      <c r="D292" s="36"/>
      <c r="E292" s="36"/>
      <c r="F292" s="37"/>
      <c r="G292" s="38"/>
      <c r="H292" s="36"/>
      <c r="I292" s="39"/>
      <c r="J292" s="38"/>
      <c r="K292" s="32" t="str">
        <f aca="false">IF(D292="","",IF(B292="Køb",-(F292*G292*I292+J292),F292*G292*I292-J292))</f>
        <v/>
      </c>
      <c r="L292" s="33" t="str">
        <f aca="false">IF(D292="","",IF(O292=0,0,INDEX($L:$L,O292))+IF(B292="Køb",F292,IF(B292="Salg",-F292,0)))</f>
        <v/>
      </c>
      <c r="M292" s="32" t="str">
        <f aca="false">IF(D292="","",IF(B292="Køb",IF(IF(O292=0,0,INDEX($L:$L,O292))+F292=0,0,(IF(O292=0,0,INDEX($L:$L,O292))*IF(O292=0,0,INDEX($M:$M,O292))+F292*G292*I292+J292)/(IF(O292=0,0,INDEX($L:$L,O292))+F292)),IF(O292=0,0,INDEX($M:$M,O292))))</f>
        <v/>
      </c>
      <c r="N292" s="32" t="str">
        <f aca="false">IF(OR(D292="",B292&lt;&gt;"Salg"),"",F292*G292*I292-J292-F292*IF(O292=0,0,INDEX($M:$M,O292)))</f>
        <v/>
      </c>
      <c r="O292" s="34" t="str">
        <f aca="false">IF(D292="","",SUMPRODUCT(MAX(($D$4:D291=D292)*ROW($D$4:D291))))</f>
        <v/>
      </c>
    </row>
    <row r="293" customFormat="false" ht="15" hidden="false" customHeight="false" outlineLevel="0" collapsed="false">
      <c r="A293" s="35"/>
      <c r="B293" s="36"/>
      <c r="C293" s="36"/>
      <c r="D293" s="36"/>
      <c r="E293" s="36"/>
      <c r="F293" s="37"/>
      <c r="G293" s="38"/>
      <c r="H293" s="36"/>
      <c r="I293" s="39"/>
      <c r="J293" s="38"/>
      <c r="K293" s="32" t="str">
        <f aca="false">IF(D293="","",IF(B293="Køb",-(F293*G293*I293+J293),F293*G293*I293-J293))</f>
        <v/>
      </c>
      <c r="L293" s="33" t="str">
        <f aca="false">IF(D293="","",IF(O293=0,0,INDEX($L:$L,O293))+IF(B293="Køb",F293,IF(B293="Salg",-F293,0)))</f>
        <v/>
      </c>
      <c r="M293" s="32" t="str">
        <f aca="false">IF(D293="","",IF(B293="Køb",IF(IF(O293=0,0,INDEX($L:$L,O293))+F293=0,0,(IF(O293=0,0,INDEX($L:$L,O293))*IF(O293=0,0,INDEX($M:$M,O293))+F293*G293*I293+J293)/(IF(O293=0,0,INDEX($L:$L,O293))+F293)),IF(O293=0,0,INDEX($M:$M,O293))))</f>
        <v/>
      </c>
      <c r="N293" s="32" t="str">
        <f aca="false">IF(OR(D293="",B293&lt;&gt;"Salg"),"",F293*G293*I293-J293-F293*IF(O293=0,0,INDEX($M:$M,O293)))</f>
        <v/>
      </c>
      <c r="O293" s="34" t="str">
        <f aca="false">IF(D293="","",SUMPRODUCT(MAX(($D$4:D292=D293)*ROW($D$4:D292))))</f>
        <v/>
      </c>
    </row>
    <row r="294" customFormat="false" ht="15" hidden="false" customHeight="false" outlineLevel="0" collapsed="false">
      <c r="A294" s="35"/>
      <c r="B294" s="36"/>
      <c r="C294" s="36"/>
      <c r="D294" s="36"/>
      <c r="E294" s="36"/>
      <c r="F294" s="37"/>
      <c r="G294" s="38"/>
      <c r="H294" s="36"/>
      <c r="I294" s="39"/>
      <c r="J294" s="38"/>
      <c r="K294" s="32" t="str">
        <f aca="false">IF(D294="","",IF(B294="Køb",-(F294*G294*I294+J294),F294*G294*I294-J294))</f>
        <v/>
      </c>
      <c r="L294" s="33" t="str">
        <f aca="false">IF(D294="","",IF(O294=0,0,INDEX($L:$L,O294))+IF(B294="Køb",F294,IF(B294="Salg",-F294,0)))</f>
        <v/>
      </c>
      <c r="M294" s="32" t="str">
        <f aca="false">IF(D294="","",IF(B294="Køb",IF(IF(O294=0,0,INDEX($L:$L,O294))+F294=0,0,(IF(O294=0,0,INDEX($L:$L,O294))*IF(O294=0,0,INDEX($M:$M,O294))+F294*G294*I294+J294)/(IF(O294=0,0,INDEX($L:$L,O294))+F294)),IF(O294=0,0,INDEX($M:$M,O294))))</f>
        <v/>
      </c>
      <c r="N294" s="32" t="str">
        <f aca="false">IF(OR(D294="",B294&lt;&gt;"Salg"),"",F294*G294*I294-J294-F294*IF(O294=0,0,INDEX($M:$M,O294)))</f>
        <v/>
      </c>
      <c r="O294" s="34" t="str">
        <f aca="false">IF(D294="","",SUMPRODUCT(MAX(($D$4:D293=D294)*ROW($D$4:D293))))</f>
        <v/>
      </c>
    </row>
    <row r="295" customFormat="false" ht="15" hidden="false" customHeight="false" outlineLevel="0" collapsed="false">
      <c r="A295" s="35"/>
      <c r="B295" s="36"/>
      <c r="C295" s="36"/>
      <c r="D295" s="36"/>
      <c r="E295" s="36"/>
      <c r="F295" s="37"/>
      <c r="G295" s="38"/>
      <c r="H295" s="36"/>
      <c r="I295" s="39"/>
      <c r="J295" s="38"/>
      <c r="K295" s="32" t="str">
        <f aca="false">IF(D295="","",IF(B295="Køb",-(F295*G295*I295+J295),F295*G295*I295-J295))</f>
        <v/>
      </c>
      <c r="L295" s="33" t="str">
        <f aca="false">IF(D295="","",IF(O295=0,0,INDEX($L:$L,O295))+IF(B295="Køb",F295,IF(B295="Salg",-F295,0)))</f>
        <v/>
      </c>
      <c r="M295" s="32" t="str">
        <f aca="false">IF(D295="","",IF(B295="Køb",IF(IF(O295=0,0,INDEX($L:$L,O295))+F295=0,0,(IF(O295=0,0,INDEX($L:$L,O295))*IF(O295=0,0,INDEX($M:$M,O295))+F295*G295*I295+J295)/(IF(O295=0,0,INDEX($L:$L,O295))+F295)),IF(O295=0,0,INDEX($M:$M,O295))))</f>
        <v/>
      </c>
      <c r="N295" s="32" t="str">
        <f aca="false">IF(OR(D295="",B295&lt;&gt;"Salg"),"",F295*G295*I295-J295-F295*IF(O295=0,0,INDEX($M:$M,O295)))</f>
        <v/>
      </c>
      <c r="O295" s="34" t="str">
        <f aca="false">IF(D295="","",SUMPRODUCT(MAX(($D$4:D294=D295)*ROW($D$4:D294))))</f>
        <v/>
      </c>
    </row>
    <row r="296" customFormat="false" ht="15" hidden="false" customHeight="false" outlineLevel="0" collapsed="false">
      <c r="A296" s="35"/>
      <c r="B296" s="36"/>
      <c r="C296" s="36"/>
      <c r="D296" s="36"/>
      <c r="E296" s="36"/>
      <c r="F296" s="37"/>
      <c r="G296" s="38"/>
      <c r="H296" s="36"/>
      <c r="I296" s="39"/>
      <c r="J296" s="38"/>
      <c r="K296" s="32" t="str">
        <f aca="false">IF(D296="","",IF(B296="Køb",-(F296*G296*I296+J296),F296*G296*I296-J296))</f>
        <v/>
      </c>
      <c r="L296" s="33" t="str">
        <f aca="false">IF(D296="","",IF(O296=0,0,INDEX($L:$L,O296))+IF(B296="Køb",F296,IF(B296="Salg",-F296,0)))</f>
        <v/>
      </c>
      <c r="M296" s="32" t="str">
        <f aca="false">IF(D296="","",IF(B296="Køb",IF(IF(O296=0,0,INDEX($L:$L,O296))+F296=0,0,(IF(O296=0,0,INDEX($L:$L,O296))*IF(O296=0,0,INDEX($M:$M,O296))+F296*G296*I296+J296)/(IF(O296=0,0,INDEX($L:$L,O296))+F296)),IF(O296=0,0,INDEX($M:$M,O296))))</f>
        <v/>
      </c>
      <c r="N296" s="32" t="str">
        <f aca="false">IF(OR(D296="",B296&lt;&gt;"Salg"),"",F296*G296*I296-J296-F296*IF(O296=0,0,INDEX($M:$M,O296)))</f>
        <v/>
      </c>
      <c r="O296" s="34" t="str">
        <f aca="false">IF(D296="","",SUMPRODUCT(MAX(($D$4:D295=D296)*ROW($D$4:D295))))</f>
        <v/>
      </c>
    </row>
    <row r="297" customFormat="false" ht="15" hidden="false" customHeight="false" outlineLevel="0" collapsed="false">
      <c r="A297" s="35"/>
      <c r="B297" s="36"/>
      <c r="C297" s="36"/>
      <c r="D297" s="36"/>
      <c r="E297" s="36"/>
      <c r="F297" s="37"/>
      <c r="G297" s="38"/>
      <c r="H297" s="36"/>
      <c r="I297" s="39"/>
      <c r="J297" s="38"/>
      <c r="K297" s="32" t="str">
        <f aca="false">IF(D297="","",IF(B297="Køb",-(F297*G297*I297+J297),F297*G297*I297-J297))</f>
        <v/>
      </c>
      <c r="L297" s="33" t="str">
        <f aca="false">IF(D297="","",IF(O297=0,0,INDEX($L:$L,O297))+IF(B297="Køb",F297,IF(B297="Salg",-F297,0)))</f>
        <v/>
      </c>
      <c r="M297" s="32" t="str">
        <f aca="false">IF(D297="","",IF(B297="Køb",IF(IF(O297=0,0,INDEX($L:$L,O297))+F297=0,0,(IF(O297=0,0,INDEX($L:$L,O297))*IF(O297=0,0,INDEX($M:$M,O297))+F297*G297*I297+J297)/(IF(O297=0,0,INDEX($L:$L,O297))+F297)),IF(O297=0,0,INDEX($M:$M,O297))))</f>
        <v/>
      </c>
      <c r="N297" s="32" t="str">
        <f aca="false">IF(OR(D297="",B297&lt;&gt;"Salg"),"",F297*G297*I297-J297-F297*IF(O297=0,0,INDEX($M:$M,O297)))</f>
        <v/>
      </c>
      <c r="O297" s="34" t="str">
        <f aca="false">IF(D297="","",SUMPRODUCT(MAX(($D$4:D296=D297)*ROW($D$4:D296))))</f>
        <v/>
      </c>
    </row>
    <row r="298" customFormat="false" ht="15" hidden="false" customHeight="false" outlineLevel="0" collapsed="false">
      <c r="A298" s="35"/>
      <c r="B298" s="36"/>
      <c r="C298" s="36"/>
      <c r="D298" s="36"/>
      <c r="E298" s="36"/>
      <c r="F298" s="37"/>
      <c r="G298" s="38"/>
      <c r="H298" s="36"/>
      <c r="I298" s="39"/>
      <c r="J298" s="38"/>
      <c r="K298" s="32" t="str">
        <f aca="false">IF(D298="","",IF(B298="Køb",-(F298*G298*I298+J298),F298*G298*I298-J298))</f>
        <v/>
      </c>
      <c r="L298" s="33" t="str">
        <f aca="false">IF(D298="","",IF(O298=0,0,INDEX($L:$L,O298))+IF(B298="Køb",F298,IF(B298="Salg",-F298,0)))</f>
        <v/>
      </c>
      <c r="M298" s="32" t="str">
        <f aca="false">IF(D298="","",IF(B298="Køb",IF(IF(O298=0,0,INDEX($L:$L,O298))+F298=0,0,(IF(O298=0,0,INDEX($L:$L,O298))*IF(O298=0,0,INDEX($M:$M,O298))+F298*G298*I298+J298)/(IF(O298=0,0,INDEX($L:$L,O298))+F298)),IF(O298=0,0,INDEX($M:$M,O298))))</f>
        <v/>
      </c>
      <c r="N298" s="32" t="str">
        <f aca="false">IF(OR(D298="",B298&lt;&gt;"Salg"),"",F298*G298*I298-J298-F298*IF(O298=0,0,INDEX($M:$M,O298)))</f>
        <v/>
      </c>
      <c r="O298" s="34" t="str">
        <f aca="false">IF(D298="","",SUMPRODUCT(MAX(($D$4:D297=D298)*ROW($D$4:D297))))</f>
        <v/>
      </c>
    </row>
    <row r="299" customFormat="false" ht="15" hidden="false" customHeight="false" outlineLevel="0" collapsed="false">
      <c r="A299" s="35"/>
      <c r="B299" s="36"/>
      <c r="C299" s="36"/>
      <c r="D299" s="36"/>
      <c r="E299" s="36"/>
      <c r="F299" s="37"/>
      <c r="G299" s="38"/>
      <c r="H299" s="36"/>
      <c r="I299" s="39"/>
      <c r="J299" s="38"/>
      <c r="K299" s="32" t="str">
        <f aca="false">IF(D299="","",IF(B299="Køb",-(F299*G299*I299+J299),F299*G299*I299-J299))</f>
        <v/>
      </c>
      <c r="L299" s="33" t="str">
        <f aca="false">IF(D299="","",IF(O299=0,0,INDEX($L:$L,O299))+IF(B299="Køb",F299,IF(B299="Salg",-F299,0)))</f>
        <v/>
      </c>
      <c r="M299" s="32" t="str">
        <f aca="false">IF(D299="","",IF(B299="Køb",IF(IF(O299=0,0,INDEX($L:$L,O299))+F299=0,0,(IF(O299=0,0,INDEX($L:$L,O299))*IF(O299=0,0,INDEX($M:$M,O299))+F299*G299*I299+J299)/(IF(O299=0,0,INDEX($L:$L,O299))+F299)),IF(O299=0,0,INDEX($M:$M,O299))))</f>
        <v/>
      </c>
      <c r="N299" s="32" t="str">
        <f aca="false">IF(OR(D299="",B299&lt;&gt;"Salg"),"",F299*G299*I299-J299-F299*IF(O299=0,0,INDEX($M:$M,O299)))</f>
        <v/>
      </c>
      <c r="O299" s="34" t="str">
        <f aca="false">IF(D299="","",SUMPRODUCT(MAX(($D$4:D298=D299)*ROW($D$4:D298))))</f>
        <v/>
      </c>
    </row>
    <row r="300" customFormat="false" ht="15" hidden="false" customHeight="false" outlineLevel="0" collapsed="false">
      <c r="A300" s="35"/>
      <c r="B300" s="36"/>
      <c r="C300" s="36"/>
      <c r="D300" s="36"/>
      <c r="E300" s="36"/>
      <c r="F300" s="37"/>
      <c r="G300" s="38"/>
      <c r="H300" s="36"/>
      <c r="I300" s="39"/>
      <c r="J300" s="38"/>
      <c r="K300" s="32" t="str">
        <f aca="false">IF(D300="","",IF(B300="Køb",-(F300*G300*I300+J300),F300*G300*I300-J300))</f>
        <v/>
      </c>
      <c r="L300" s="33" t="str">
        <f aca="false">IF(D300="","",IF(O300=0,0,INDEX($L:$L,O300))+IF(B300="Køb",F300,IF(B300="Salg",-F300,0)))</f>
        <v/>
      </c>
      <c r="M300" s="32" t="str">
        <f aca="false">IF(D300="","",IF(B300="Køb",IF(IF(O300=0,0,INDEX($L:$L,O300))+F300=0,0,(IF(O300=0,0,INDEX($L:$L,O300))*IF(O300=0,0,INDEX($M:$M,O300))+F300*G300*I300+J300)/(IF(O300=0,0,INDEX($L:$L,O300))+F300)),IF(O300=0,0,INDEX($M:$M,O300))))</f>
        <v/>
      </c>
      <c r="N300" s="32" t="str">
        <f aca="false">IF(OR(D300="",B300&lt;&gt;"Salg"),"",F300*G300*I300-J300-F300*IF(O300=0,0,INDEX($M:$M,O300)))</f>
        <v/>
      </c>
      <c r="O300" s="34" t="str">
        <f aca="false">IF(D300="","",SUMPRODUCT(MAX(($D$4:D299=D300)*ROW($D$4:D299))))</f>
        <v/>
      </c>
    </row>
    <row r="301" customFormat="false" ht="15" hidden="false" customHeight="false" outlineLevel="0" collapsed="false">
      <c r="A301" s="35"/>
      <c r="B301" s="36"/>
      <c r="C301" s="36"/>
      <c r="D301" s="36"/>
      <c r="E301" s="36"/>
      <c r="F301" s="37"/>
      <c r="G301" s="38"/>
      <c r="H301" s="36"/>
      <c r="I301" s="39"/>
      <c r="J301" s="38"/>
      <c r="K301" s="32" t="str">
        <f aca="false">IF(D301="","",IF(B301="Køb",-(F301*G301*I301+J301),F301*G301*I301-J301))</f>
        <v/>
      </c>
      <c r="L301" s="33" t="str">
        <f aca="false">IF(D301="","",IF(O301=0,0,INDEX($L:$L,O301))+IF(B301="Køb",F301,IF(B301="Salg",-F301,0)))</f>
        <v/>
      </c>
      <c r="M301" s="32" t="str">
        <f aca="false">IF(D301="","",IF(B301="Køb",IF(IF(O301=0,0,INDEX($L:$L,O301))+F301=0,0,(IF(O301=0,0,INDEX($L:$L,O301))*IF(O301=0,0,INDEX($M:$M,O301))+F301*G301*I301+J301)/(IF(O301=0,0,INDEX($L:$L,O301))+F301)),IF(O301=0,0,INDEX($M:$M,O301))))</f>
        <v/>
      </c>
      <c r="N301" s="32" t="str">
        <f aca="false">IF(OR(D301="",B301&lt;&gt;"Salg"),"",F301*G301*I301-J301-F301*IF(O301=0,0,INDEX($M:$M,O301)))</f>
        <v/>
      </c>
      <c r="O301" s="34" t="str">
        <f aca="false">IF(D301="","",SUMPRODUCT(MAX(($D$4:D300=D301)*ROW($D$4:D300))))</f>
        <v/>
      </c>
    </row>
    <row r="302" customFormat="false" ht="15" hidden="false" customHeight="false" outlineLevel="0" collapsed="false">
      <c r="A302" s="35"/>
      <c r="B302" s="36"/>
      <c r="C302" s="36"/>
      <c r="D302" s="36"/>
      <c r="E302" s="36"/>
      <c r="F302" s="37"/>
      <c r="G302" s="38"/>
      <c r="H302" s="36"/>
      <c r="I302" s="39"/>
      <c r="J302" s="38"/>
      <c r="K302" s="32" t="str">
        <f aca="false">IF(D302="","",IF(B302="Køb",-(F302*G302*I302+J302),F302*G302*I302-J302))</f>
        <v/>
      </c>
      <c r="L302" s="33" t="str">
        <f aca="false">IF(D302="","",IF(O302=0,0,INDEX($L:$L,O302))+IF(B302="Køb",F302,IF(B302="Salg",-F302,0)))</f>
        <v/>
      </c>
      <c r="M302" s="32" t="str">
        <f aca="false">IF(D302="","",IF(B302="Køb",IF(IF(O302=0,0,INDEX($L:$L,O302))+F302=0,0,(IF(O302=0,0,INDEX($L:$L,O302))*IF(O302=0,0,INDEX($M:$M,O302))+F302*G302*I302+J302)/(IF(O302=0,0,INDEX($L:$L,O302))+F302)),IF(O302=0,0,INDEX($M:$M,O302))))</f>
        <v/>
      </c>
      <c r="N302" s="32" t="str">
        <f aca="false">IF(OR(D302="",B302&lt;&gt;"Salg"),"",F302*G302*I302-J302-F302*IF(O302=0,0,INDEX($M:$M,O302)))</f>
        <v/>
      </c>
      <c r="O302" s="34" t="str">
        <f aca="false">IF(D302="","",SUMPRODUCT(MAX(($D$4:D301=D302)*ROW($D$4:D301))))</f>
        <v/>
      </c>
    </row>
    <row r="303" customFormat="false" ht="15" hidden="false" customHeight="false" outlineLevel="0" collapsed="false">
      <c r="A303" s="35"/>
      <c r="B303" s="36"/>
      <c r="C303" s="36"/>
      <c r="D303" s="36"/>
      <c r="E303" s="36"/>
      <c r="F303" s="37"/>
      <c r="G303" s="38"/>
      <c r="H303" s="36"/>
      <c r="I303" s="39"/>
      <c r="J303" s="38"/>
      <c r="K303" s="32" t="str">
        <f aca="false">IF(D303="","",IF(B303="Køb",-(F303*G303*I303+J303),F303*G303*I303-J303))</f>
        <v/>
      </c>
      <c r="L303" s="33" t="str">
        <f aca="false">IF(D303="","",IF(O303=0,0,INDEX($L:$L,O303))+IF(B303="Køb",F303,IF(B303="Salg",-F303,0)))</f>
        <v/>
      </c>
      <c r="M303" s="32" t="str">
        <f aca="false">IF(D303="","",IF(B303="Køb",IF(IF(O303=0,0,INDEX($L:$L,O303))+F303=0,0,(IF(O303=0,0,INDEX($L:$L,O303))*IF(O303=0,0,INDEX($M:$M,O303))+F303*G303*I303+J303)/(IF(O303=0,0,INDEX($L:$L,O303))+F303)),IF(O303=0,0,INDEX($M:$M,O303))))</f>
        <v/>
      </c>
      <c r="N303" s="32" t="str">
        <f aca="false">IF(OR(D303="",B303&lt;&gt;"Salg"),"",F303*G303*I303-J303-F303*IF(O303=0,0,INDEX($M:$M,O303)))</f>
        <v/>
      </c>
      <c r="O303" s="34" t="str">
        <f aca="false">IF(D303="","",SUMPRODUCT(MAX(($D$4:D302=D303)*ROW($D$4:D302))))</f>
        <v/>
      </c>
    </row>
    <row r="304" customFormat="false" ht="15" hidden="false" customHeight="false" outlineLevel="0" collapsed="false">
      <c r="A304" s="35"/>
      <c r="B304" s="36"/>
      <c r="C304" s="36"/>
      <c r="D304" s="36"/>
      <c r="E304" s="36"/>
      <c r="F304" s="37"/>
      <c r="G304" s="38"/>
      <c r="H304" s="36"/>
      <c r="I304" s="39"/>
      <c r="J304" s="38"/>
      <c r="K304" s="32" t="str">
        <f aca="false">IF(D304="","",IF(B304="Køb",-(F304*G304*I304+J304),F304*G304*I304-J304))</f>
        <v/>
      </c>
      <c r="L304" s="33" t="str">
        <f aca="false">IF(D304="","",IF(O304=0,0,INDEX($L:$L,O304))+IF(B304="Køb",F304,IF(B304="Salg",-F304,0)))</f>
        <v/>
      </c>
      <c r="M304" s="32" t="str">
        <f aca="false">IF(D304="","",IF(B304="Køb",IF(IF(O304=0,0,INDEX($L:$L,O304))+F304=0,0,(IF(O304=0,0,INDEX($L:$L,O304))*IF(O304=0,0,INDEX($M:$M,O304))+F304*G304*I304+J304)/(IF(O304=0,0,INDEX($L:$L,O304))+F304)),IF(O304=0,0,INDEX($M:$M,O304))))</f>
        <v/>
      </c>
      <c r="N304" s="32" t="str">
        <f aca="false">IF(OR(D304="",B304&lt;&gt;"Salg"),"",F304*G304*I304-J304-F304*IF(O304=0,0,INDEX($M:$M,O304)))</f>
        <v/>
      </c>
      <c r="O304" s="34" t="str">
        <f aca="false">IF(D304="","",SUMPRODUCT(MAX(($D$4:D303=D304)*ROW($D$4:D303))))</f>
        <v/>
      </c>
    </row>
    <row r="305" customFormat="false" ht="15" hidden="false" customHeight="false" outlineLevel="0" collapsed="false">
      <c r="A305" s="35"/>
      <c r="B305" s="36"/>
      <c r="C305" s="36"/>
      <c r="D305" s="36"/>
      <c r="E305" s="36"/>
      <c r="F305" s="37"/>
      <c r="G305" s="38"/>
      <c r="H305" s="36"/>
      <c r="I305" s="39"/>
      <c r="J305" s="38"/>
      <c r="K305" s="32" t="str">
        <f aca="false">IF(D305="","",IF(B305="Køb",-(F305*G305*I305+J305),F305*G305*I305-J305))</f>
        <v/>
      </c>
      <c r="L305" s="33" t="str">
        <f aca="false">IF(D305="","",IF(O305=0,0,INDEX($L:$L,O305))+IF(B305="Køb",F305,IF(B305="Salg",-F305,0)))</f>
        <v/>
      </c>
      <c r="M305" s="32" t="str">
        <f aca="false">IF(D305="","",IF(B305="Køb",IF(IF(O305=0,0,INDEX($L:$L,O305))+F305=0,0,(IF(O305=0,0,INDEX($L:$L,O305))*IF(O305=0,0,INDEX($M:$M,O305))+F305*G305*I305+J305)/(IF(O305=0,0,INDEX($L:$L,O305))+F305)),IF(O305=0,0,INDEX($M:$M,O305))))</f>
        <v/>
      </c>
      <c r="N305" s="32" t="str">
        <f aca="false">IF(OR(D305="",B305&lt;&gt;"Salg"),"",F305*G305*I305-J305-F305*IF(O305=0,0,INDEX($M:$M,O305)))</f>
        <v/>
      </c>
      <c r="O305" s="34" t="str">
        <f aca="false">IF(D305="","",SUMPRODUCT(MAX(($D$4:D304=D305)*ROW($D$4:D304))))</f>
        <v/>
      </c>
    </row>
    <row r="306" customFormat="false" ht="15" hidden="false" customHeight="false" outlineLevel="0" collapsed="false">
      <c r="A306" s="35"/>
      <c r="B306" s="36"/>
      <c r="C306" s="36"/>
      <c r="D306" s="36"/>
      <c r="E306" s="36"/>
      <c r="F306" s="37"/>
      <c r="G306" s="38"/>
      <c r="H306" s="36"/>
      <c r="I306" s="39"/>
      <c r="J306" s="38"/>
      <c r="K306" s="32" t="str">
        <f aca="false">IF(D306="","",IF(B306="Køb",-(F306*G306*I306+J306),F306*G306*I306-J306))</f>
        <v/>
      </c>
      <c r="L306" s="33" t="str">
        <f aca="false">IF(D306="","",IF(O306=0,0,INDEX($L:$L,O306))+IF(B306="Køb",F306,IF(B306="Salg",-F306,0)))</f>
        <v/>
      </c>
      <c r="M306" s="32" t="str">
        <f aca="false">IF(D306="","",IF(B306="Køb",IF(IF(O306=0,0,INDEX($L:$L,O306))+F306=0,0,(IF(O306=0,0,INDEX($L:$L,O306))*IF(O306=0,0,INDEX($M:$M,O306))+F306*G306*I306+J306)/(IF(O306=0,0,INDEX($L:$L,O306))+F306)),IF(O306=0,0,INDEX($M:$M,O306))))</f>
        <v/>
      </c>
      <c r="N306" s="32" t="str">
        <f aca="false">IF(OR(D306="",B306&lt;&gt;"Salg"),"",F306*G306*I306-J306-F306*IF(O306=0,0,INDEX($M:$M,O306)))</f>
        <v/>
      </c>
      <c r="O306" s="34" t="str">
        <f aca="false">IF(D306="","",SUMPRODUCT(MAX(($D$4:D305=D306)*ROW($D$4:D305))))</f>
        <v/>
      </c>
    </row>
    <row r="307" customFormat="false" ht="15" hidden="false" customHeight="false" outlineLevel="0" collapsed="false">
      <c r="A307" s="35"/>
      <c r="B307" s="36"/>
      <c r="C307" s="36"/>
      <c r="D307" s="36"/>
      <c r="E307" s="36"/>
      <c r="F307" s="37"/>
      <c r="G307" s="38"/>
      <c r="H307" s="36"/>
      <c r="I307" s="39"/>
      <c r="J307" s="38"/>
      <c r="K307" s="32" t="str">
        <f aca="false">IF(D307="","",IF(B307="Køb",-(F307*G307*I307+J307),F307*G307*I307-J307))</f>
        <v/>
      </c>
      <c r="L307" s="33" t="str">
        <f aca="false">IF(D307="","",IF(O307=0,0,INDEX($L:$L,O307))+IF(B307="Køb",F307,IF(B307="Salg",-F307,0)))</f>
        <v/>
      </c>
      <c r="M307" s="32" t="str">
        <f aca="false">IF(D307="","",IF(B307="Køb",IF(IF(O307=0,0,INDEX($L:$L,O307))+F307=0,0,(IF(O307=0,0,INDEX($L:$L,O307))*IF(O307=0,0,INDEX($M:$M,O307))+F307*G307*I307+J307)/(IF(O307=0,0,INDEX($L:$L,O307))+F307)),IF(O307=0,0,INDEX($M:$M,O307))))</f>
        <v/>
      </c>
      <c r="N307" s="32" t="str">
        <f aca="false">IF(OR(D307="",B307&lt;&gt;"Salg"),"",F307*G307*I307-J307-F307*IF(O307=0,0,INDEX($M:$M,O307)))</f>
        <v/>
      </c>
      <c r="O307" s="34" t="str">
        <f aca="false">IF(D307="","",SUMPRODUCT(MAX(($D$4:D306=D307)*ROW($D$4:D306))))</f>
        <v/>
      </c>
    </row>
    <row r="308" customFormat="false" ht="15" hidden="false" customHeight="false" outlineLevel="0" collapsed="false">
      <c r="A308" s="35"/>
      <c r="B308" s="36"/>
      <c r="C308" s="36"/>
      <c r="D308" s="36"/>
      <c r="E308" s="36"/>
      <c r="F308" s="37"/>
      <c r="G308" s="38"/>
      <c r="H308" s="36"/>
      <c r="I308" s="39"/>
      <c r="J308" s="38"/>
      <c r="K308" s="32" t="str">
        <f aca="false">IF(D308="","",IF(B308="Køb",-(F308*G308*I308+J308),F308*G308*I308-J308))</f>
        <v/>
      </c>
      <c r="L308" s="33" t="str">
        <f aca="false">IF(D308="","",IF(O308=0,0,INDEX($L:$L,O308))+IF(B308="Køb",F308,IF(B308="Salg",-F308,0)))</f>
        <v/>
      </c>
      <c r="M308" s="32" t="str">
        <f aca="false">IF(D308="","",IF(B308="Køb",IF(IF(O308=0,0,INDEX($L:$L,O308))+F308=0,0,(IF(O308=0,0,INDEX($L:$L,O308))*IF(O308=0,0,INDEX($M:$M,O308))+F308*G308*I308+J308)/(IF(O308=0,0,INDEX($L:$L,O308))+F308)),IF(O308=0,0,INDEX($M:$M,O308))))</f>
        <v/>
      </c>
      <c r="N308" s="32" t="str">
        <f aca="false">IF(OR(D308="",B308&lt;&gt;"Salg"),"",F308*G308*I308-J308-F308*IF(O308=0,0,INDEX($M:$M,O308)))</f>
        <v/>
      </c>
      <c r="O308" s="34" t="str">
        <f aca="false">IF(D308="","",SUMPRODUCT(MAX(($D$4:D307=D308)*ROW($D$4:D307))))</f>
        <v/>
      </c>
    </row>
    <row r="309" customFormat="false" ht="15" hidden="false" customHeight="false" outlineLevel="0" collapsed="false">
      <c r="A309" s="35"/>
      <c r="B309" s="36"/>
      <c r="C309" s="36"/>
      <c r="D309" s="36"/>
      <c r="E309" s="36"/>
      <c r="F309" s="37"/>
      <c r="G309" s="38"/>
      <c r="H309" s="36"/>
      <c r="I309" s="39"/>
      <c r="J309" s="38"/>
      <c r="K309" s="32" t="str">
        <f aca="false">IF(D309="","",IF(B309="Køb",-(F309*G309*I309+J309),F309*G309*I309-J309))</f>
        <v/>
      </c>
      <c r="L309" s="33" t="str">
        <f aca="false">IF(D309="","",IF(O309=0,0,INDEX($L:$L,O309))+IF(B309="Køb",F309,IF(B309="Salg",-F309,0)))</f>
        <v/>
      </c>
      <c r="M309" s="32" t="str">
        <f aca="false">IF(D309="","",IF(B309="Køb",IF(IF(O309=0,0,INDEX($L:$L,O309))+F309=0,0,(IF(O309=0,0,INDEX($L:$L,O309))*IF(O309=0,0,INDEX($M:$M,O309))+F309*G309*I309+J309)/(IF(O309=0,0,INDEX($L:$L,O309))+F309)),IF(O309=0,0,INDEX($M:$M,O309))))</f>
        <v/>
      </c>
      <c r="N309" s="32" t="str">
        <f aca="false">IF(OR(D309="",B309&lt;&gt;"Salg"),"",F309*G309*I309-J309-F309*IF(O309=0,0,INDEX($M:$M,O309)))</f>
        <v/>
      </c>
      <c r="O309" s="34" t="str">
        <f aca="false">IF(D309="","",SUMPRODUCT(MAX(($D$4:D308=D309)*ROW($D$4:D308))))</f>
        <v/>
      </c>
    </row>
    <row r="310" customFormat="false" ht="15" hidden="false" customHeight="false" outlineLevel="0" collapsed="false">
      <c r="A310" s="35"/>
      <c r="B310" s="36"/>
      <c r="C310" s="36"/>
      <c r="D310" s="36"/>
      <c r="E310" s="36"/>
      <c r="F310" s="37"/>
      <c r="G310" s="38"/>
      <c r="H310" s="36"/>
      <c r="I310" s="39"/>
      <c r="J310" s="38"/>
      <c r="K310" s="32" t="str">
        <f aca="false">IF(D310="","",IF(B310="Køb",-(F310*G310*I310+J310),F310*G310*I310-J310))</f>
        <v/>
      </c>
      <c r="L310" s="33" t="str">
        <f aca="false">IF(D310="","",IF(O310=0,0,INDEX($L:$L,O310))+IF(B310="Køb",F310,IF(B310="Salg",-F310,0)))</f>
        <v/>
      </c>
      <c r="M310" s="32" t="str">
        <f aca="false">IF(D310="","",IF(B310="Køb",IF(IF(O310=0,0,INDEX($L:$L,O310))+F310=0,0,(IF(O310=0,0,INDEX($L:$L,O310))*IF(O310=0,0,INDEX($M:$M,O310))+F310*G310*I310+J310)/(IF(O310=0,0,INDEX($L:$L,O310))+F310)),IF(O310=0,0,INDEX($M:$M,O310))))</f>
        <v/>
      </c>
      <c r="N310" s="32" t="str">
        <f aca="false">IF(OR(D310="",B310&lt;&gt;"Salg"),"",F310*G310*I310-J310-F310*IF(O310=0,0,INDEX($M:$M,O310)))</f>
        <v/>
      </c>
      <c r="O310" s="34" t="str">
        <f aca="false">IF(D310="","",SUMPRODUCT(MAX(($D$4:D309=D310)*ROW($D$4:D309))))</f>
        <v/>
      </c>
    </row>
    <row r="311" customFormat="false" ht="15" hidden="false" customHeight="false" outlineLevel="0" collapsed="false">
      <c r="A311" s="35"/>
      <c r="B311" s="36"/>
      <c r="C311" s="36"/>
      <c r="D311" s="36"/>
      <c r="E311" s="36"/>
      <c r="F311" s="37"/>
      <c r="G311" s="38"/>
      <c r="H311" s="36"/>
      <c r="I311" s="39"/>
      <c r="J311" s="38"/>
      <c r="K311" s="32" t="str">
        <f aca="false">IF(D311="","",IF(B311="Køb",-(F311*G311*I311+J311),F311*G311*I311-J311))</f>
        <v/>
      </c>
      <c r="L311" s="33" t="str">
        <f aca="false">IF(D311="","",IF(O311=0,0,INDEX($L:$L,O311))+IF(B311="Køb",F311,IF(B311="Salg",-F311,0)))</f>
        <v/>
      </c>
      <c r="M311" s="32" t="str">
        <f aca="false">IF(D311="","",IF(B311="Køb",IF(IF(O311=0,0,INDEX($L:$L,O311))+F311=0,0,(IF(O311=0,0,INDEX($L:$L,O311))*IF(O311=0,0,INDEX($M:$M,O311))+F311*G311*I311+J311)/(IF(O311=0,0,INDEX($L:$L,O311))+F311)),IF(O311=0,0,INDEX($M:$M,O311))))</f>
        <v/>
      </c>
      <c r="N311" s="32" t="str">
        <f aca="false">IF(OR(D311="",B311&lt;&gt;"Salg"),"",F311*G311*I311-J311-F311*IF(O311=0,0,INDEX($M:$M,O311)))</f>
        <v/>
      </c>
      <c r="O311" s="34" t="str">
        <f aca="false">IF(D311="","",SUMPRODUCT(MAX(($D$4:D310=D311)*ROW($D$4:D310))))</f>
        <v/>
      </c>
    </row>
    <row r="312" customFormat="false" ht="15" hidden="false" customHeight="false" outlineLevel="0" collapsed="false">
      <c r="A312" s="35"/>
      <c r="B312" s="36"/>
      <c r="C312" s="36"/>
      <c r="D312" s="36"/>
      <c r="E312" s="36"/>
      <c r="F312" s="37"/>
      <c r="G312" s="38"/>
      <c r="H312" s="36"/>
      <c r="I312" s="39"/>
      <c r="J312" s="38"/>
      <c r="K312" s="32" t="str">
        <f aca="false">IF(D312="","",IF(B312="Køb",-(F312*G312*I312+J312),F312*G312*I312-J312))</f>
        <v/>
      </c>
      <c r="L312" s="33" t="str">
        <f aca="false">IF(D312="","",IF(O312=0,0,INDEX($L:$L,O312))+IF(B312="Køb",F312,IF(B312="Salg",-F312,0)))</f>
        <v/>
      </c>
      <c r="M312" s="32" t="str">
        <f aca="false">IF(D312="","",IF(B312="Køb",IF(IF(O312=0,0,INDEX($L:$L,O312))+F312=0,0,(IF(O312=0,0,INDEX($L:$L,O312))*IF(O312=0,0,INDEX($M:$M,O312))+F312*G312*I312+J312)/(IF(O312=0,0,INDEX($L:$L,O312))+F312)),IF(O312=0,0,INDEX($M:$M,O312))))</f>
        <v/>
      </c>
      <c r="N312" s="32" t="str">
        <f aca="false">IF(OR(D312="",B312&lt;&gt;"Salg"),"",F312*G312*I312-J312-F312*IF(O312=0,0,INDEX($M:$M,O312)))</f>
        <v/>
      </c>
      <c r="O312" s="34" t="str">
        <f aca="false">IF(D312="","",SUMPRODUCT(MAX(($D$4:D311=D312)*ROW($D$4:D311))))</f>
        <v/>
      </c>
    </row>
    <row r="313" customFormat="false" ht="15" hidden="false" customHeight="false" outlineLevel="0" collapsed="false">
      <c r="A313" s="35"/>
      <c r="B313" s="36"/>
      <c r="C313" s="36"/>
      <c r="D313" s="36"/>
      <c r="E313" s="36"/>
      <c r="F313" s="37"/>
      <c r="G313" s="38"/>
      <c r="H313" s="36"/>
      <c r="I313" s="39"/>
      <c r="J313" s="38"/>
      <c r="K313" s="32" t="str">
        <f aca="false">IF(D313="","",IF(B313="Køb",-(F313*G313*I313+J313),F313*G313*I313-J313))</f>
        <v/>
      </c>
      <c r="L313" s="33" t="str">
        <f aca="false">IF(D313="","",IF(O313=0,0,INDEX($L:$L,O313))+IF(B313="Køb",F313,IF(B313="Salg",-F313,0)))</f>
        <v/>
      </c>
      <c r="M313" s="32" t="str">
        <f aca="false">IF(D313="","",IF(B313="Køb",IF(IF(O313=0,0,INDEX($L:$L,O313))+F313=0,0,(IF(O313=0,0,INDEX($L:$L,O313))*IF(O313=0,0,INDEX($M:$M,O313))+F313*G313*I313+J313)/(IF(O313=0,0,INDEX($L:$L,O313))+F313)),IF(O313=0,0,INDEX($M:$M,O313))))</f>
        <v/>
      </c>
      <c r="N313" s="32" t="str">
        <f aca="false">IF(OR(D313="",B313&lt;&gt;"Salg"),"",F313*G313*I313-J313-F313*IF(O313=0,0,INDEX($M:$M,O313)))</f>
        <v/>
      </c>
      <c r="O313" s="34" t="str">
        <f aca="false">IF(D313="","",SUMPRODUCT(MAX(($D$4:D312=D313)*ROW($D$4:D312))))</f>
        <v/>
      </c>
    </row>
    <row r="314" customFormat="false" ht="15" hidden="false" customHeight="false" outlineLevel="0" collapsed="false">
      <c r="A314" s="35"/>
      <c r="B314" s="36"/>
      <c r="C314" s="36"/>
      <c r="D314" s="36"/>
      <c r="E314" s="36"/>
      <c r="F314" s="37"/>
      <c r="G314" s="38"/>
      <c r="H314" s="36"/>
      <c r="I314" s="39"/>
      <c r="J314" s="38"/>
      <c r="K314" s="32" t="str">
        <f aca="false">IF(D314="","",IF(B314="Køb",-(F314*G314*I314+J314),F314*G314*I314-J314))</f>
        <v/>
      </c>
      <c r="L314" s="33" t="str">
        <f aca="false">IF(D314="","",IF(O314=0,0,INDEX($L:$L,O314))+IF(B314="Køb",F314,IF(B314="Salg",-F314,0)))</f>
        <v/>
      </c>
      <c r="M314" s="32" t="str">
        <f aca="false">IF(D314="","",IF(B314="Køb",IF(IF(O314=0,0,INDEX($L:$L,O314))+F314=0,0,(IF(O314=0,0,INDEX($L:$L,O314))*IF(O314=0,0,INDEX($M:$M,O314))+F314*G314*I314+J314)/(IF(O314=0,0,INDEX($L:$L,O314))+F314)),IF(O314=0,0,INDEX($M:$M,O314))))</f>
        <v/>
      </c>
      <c r="N314" s="32" t="str">
        <f aca="false">IF(OR(D314="",B314&lt;&gt;"Salg"),"",F314*G314*I314-J314-F314*IF(O314=0,0,INDEX($M:$M,O314)))</f>
        <v/>
      </c>
      <c r="O314" s="34" t="str">
        <f aca="false">IF(D314="","",SUMPRODUCT(MAX(($D$4:D313=D314)*ROW($D$4:D313))))</f>
        <v/>
      </c>
    </row>
    <row r="315" customFormat="false" ht="15" hidden="false" customHeight="false" outlineLevel="0" collapsed="false">
      <c r="A315" s="35"/>
      <c r="B315" s="36"/>
      <c r="C315" s="36"/>
      <c r="D315" s="36"/>
      <c r="E315" s="36"/>
      <c r="F315" s="37"/>
      <c r="G315" s="38"/>
      <c r="H315" s="36"/>
      <c r="I315" s="39"/>
      <c r="J315" s="38"/>
      <c r="K315" s="32" t="str">
        <f aca="false">IF(D315="","",IF(B315="Køb",-(F315*G315*I315+J315),F315*G315*I315-J315))</f>
        <v/>
      </c>
      <c r="L315" s="33" t="str">
        <f aca="false">IF(D315="","",IF(O315=0,0,INDEX($L:$L,O315))+IF(B315="Køb",F315,IF(B315="Salg",-F315,0)))</f>
        <v/>
      </c>
      <c r="M315" s="32" t="str">
        <f aca="false">IF(D315="","",IF(B315="Køb",IF(IF(O315=0,0,INDEX($L:$L,O315))+F315=0,0,(IF(O315=0,0,INDEX($L:$L,O315))*IF(O315=0,0,INDEX($M:$M,O315))+F315*G315*I315+J315)/(IF(O315=0,0,INDEX($L:$L,O315))+F315)),IF(O315=0,0,INDEX($M:$M,O315))))</f>
        <v/>
      </c>
      <c r="N315" s="32" t="str">
        <f aca="false">IF(OR(D315="",B315&lt;&gt;"Salg"),"",F315*G315*I315-J315-F315*IF(O315=0,0,INDEX($M:$M,O315)))</f>
        <v/>
      </c>
      <c r="O315" s="34" t="str">
        <f aca="false">IF(D315="","",SUMPRODUCT(MAX(($D$4:D314=D315)*ROW($D$4:D314))))</f>
        <v/>
      </c>
    </row>
    <row r="316" customFormat="false" ht="15" hidden="false" customHeight="false" outlineLevel="0" collapsed="false">
      <c r="A316" s="35"/>
      <c r="B316" s="36"/>
      <c r="C316" s="36"/>
      <c r="D316" s="36"/>
      <c r="E316" s="36"/>
      <c r="F316" s="37"/>
      <c r="G316" s="38"/>
      <c r="H316" s="36"/>
      <c r="I316" s="39"/>
      <c r="J316" s="38"/>
      <c r="K316" s="32" t="str">
        <f aca="false">IF(D316="","",IF(B316="Køb",-(F316*G316*I316+J316),F316*G316*I316-J316))</f>
        <v/>
      </c>
      <c r="L316" s="33" t="str">
        <f aca="false">IF(D316="","",IF(O316=0,0,INDEX($L:$L,O316))+IF(B316="Køb",F316,IF(B316="Salg",-F316,0)))</f>
        <v/>
      </c>
      <c r="M316" s="32" t="str">
        <f aca="false">IF(D316="","",IF(B316="Køb",IF(IF(O316=0,0,INDEX($L:$L,O316))+F316=0,0,(IF(O316=0,0,INDEX($L:$L,O316))*IF(O316=0,0,INDEX($M:$M,O316))+F316*G316*I316+J316)/(IF(O316=0,0,INDEX($L:$L,O316))+F316)),IF(O316=0,0,INDEX($M:$M,O316))))</f>
        <v/>
      </c>
      <c r="N316" s="32" t="str">
        <f aca="false">IF(OR(D316="",B316&lt;&gt;"Salg"),"",F316*G316*I316-J316-F316*IF(O316=0,0,INDEX($M:$M,O316)))</f>
        <v/>
      </c>
      <c r="O316" s="34" t="str">
        <f aca="false">IF(D316="","",SUMPRODUCT(MAX(($D$4:D315=D316)*ROW($D$4:D315))))</f>
        <v/>
      </c>
    </row>
    <row r="317" customFormat="false" ht="15" hidden="false" customHeight="false" outlineLevel="0" collapsed="false">
      <c r="A317" s="35"/>
      <c r="B317" s="36"/>
      <c r="C317" s="36"/>
      <c r="D317" s="36"/>
      <c r="E317" s="36"/>
      <c r="F317" s="37"/>
      <c r="G317" s="38"/>
      <c r="H317" s="36"/>
      <c r="I317" s="39"/>
      <c r="J317" s="38"/>
      <c r="K317" s="32" t="str">
        <f aca="false">IF(D317="","",IF(B317="Køb",-(F317*G317*I317+J317),F317*G317*I317-J317))</f>
        <v/>
      </c>
      <c r="L317" s="33" t="str">
        <f aca="false">IF(D317="","",IF(O317=0,0,INDEX($L:$L,O317))+IF(B317="Køb",F317,IF(B317="Salg",-F317,0)))</f>
        <v/>
      </c>
      <c r="M317" s="32" t="str">
        <f aca="false">IF(D317="","",IF(B317="Køb",IF(IF(O317=0,0,INDEX($L:$L,O317))+F317=0,0,(IF(O317=0,0,INDEX($L:$L,O317))*IF(O317=0,0,INDEX($M:$M,O317))+F317*G317*I317+J317)/(IF(O317=0,0,INDEX($L:$L,O317))+F317)),IF(O317=0,0,INDEX($M:$M,O317))))</f>
        <v/>
      </c>
      <c r="N317" s="32" t="str">
        <f aca="false">IF(OR(D317="",B317&lt;&gt;"Salg"),"",F317*G317*I317-J317-F317*IF(O317=0,0,INDEX($M:$M,O317)))</f>
        <v/>
      </c>
      <c r="O317" s="34" t="str">
        <f aca="false">IF(D317="","",SUMPRODUCT(MAX(($D$4:D316=D317)*ROW($D$4:D316))))</f>
        <v/>
      </c>
    </row>
    <row r="318" customFormat="false" ht="15" hidden="false" customHeight="false" outlineLevel="0" collapsed="false">
      <c r="A318" s="35"/>
      <c r="B318" s="36"/>
      <c r="C318" s="36"/>
      <c r="D318" s="36"/>
      <c r="E318" s="36"/>
      <c r="F318" s="37"/>
      <c r="G318" s="38"/>
      <c r="H318" s="36"/>
      <c r="I318" s="39"/>
      <c r="J318" s="38"/>
      <c r="K318" s="32" t="str">
        <f aca="false">IF(D318="","",IF(B318="Køb",-(F318*G318*I318+J318),F318*G318*I318-J318))</f>
        <v/>
      </c>
      <c r="L318" s="33" t="str">
        <f aca="false">IF(D318="","",IF(O318=0,0,INDEX($L:$L,O318))+IF(B318="Køb",F318,IF(B318="Salg",-F318,0)))</f>
        <v/>
      </c>
      <c r="M318" s="32" t="str">
        <f aca="false">IF(D318="","",IF(B318="Køb",IF(IF(O318=0,0,INDEX($L:$L,O318))+F318=0,0,(IF(O318=0,0,INDEX($L:$L,O318))*IF(O318=0,0,INDEX($M:$M,O318))+F318*G318*I318+J318)/(IF(O318=0,0,INDEX($L:$L,O318))+F318)),IF(O318=0,0,INDEX($M:$M,O318))))</f>
        <v/>
      </c>
      <c r="N318" s="32" t="str">
        <f aca="false">IF(OR(D318="",B318&lt;&gt;"Salg"),"",F318*G318*I318-J318-F318*IF(O318=0,0,INDEX($M:$M,O318)))</f>
        <v/>
      </c>
      <c r="O318" s="34" t="str">
        <f aca="false">IF(D318="","",SUMPRODUCT(MAX(($D$4:D317=D318)*ROW($D$4:D317))))</f>
        <v/>
      </c>
    </row>
    <row r="319" customFormat="false" ht="15" hidden="false" customHeight="false" outlineLevel="0" collapsed="false">
      <c r="A319" s="35"/>
      <c r="B319" s="36"/>
      <c r="C319" s="36"/>
      <c r="D319" s="36"/>
      <c r="E319" s="36"/>
      <c r="F319" s="37"/>
      <c r="G319" s="38"/>
      <c r="H319" s="36"/>
      <c r="I319" s="39"/>
      <c r="J319" s="38"/>
      <c r="K319" s="32" t="str">
        <f aca="false">IF(D319="","",IF(B319="Køb",-(F319*G319*I319+J319),F319*G319*I319-J319))</f>
        <v/>
      </c>
      <c r="L319" s="33" t="str">
        <f aca="false">IF(D319="","",IF(O319=0,0,INDEX($L:$L,O319))+IF(B319="Køb",F319,IF(B319="Salg",-F319,0)))</f>
        <v/>
      </c>
      <c r="M319" s="32" t="str">
        <f aca="false">IF(D319="","",IF(B319="Køb",IF(IF(O319=0,0,INDEX($L:$L,O319))+F319=0,0,(IF(O319=0,0,INDEX($L:$L,O319))*IF(O319=0,0,INDEX($M:$M,O319))+F319*G319*I319+J319)/(IF(O319=0,0,INDEX($L:$L,O319))+F319)),IF(O319=0,0,INDEX($M:$M,O319))))</f>
        <v/>
      </c>
      <c r="N319" s="32" t="str">
        <f aca="false">IF(OR(D319="",B319&lt;&gt;"Salg"),"",F319*G319*I319-J319-F319*IF(O319=0,0,INDEX($M:$M,O319)))</f>
        <v/>
      </c>
      <c r="O319" s="34" t="str">
        <f aca="false">IF(D319="","",SUMPRODUCT(MAX(($D$4:D318=D319)*ROW($D$4:D318))))</f>
        <v/>
      </c>
    </row>
    <row r="320" customFormat="false" ht="15" hidden="false" customHeight="false" outlineLevel="0" collapsed="false">
      <c r="A320" s="35"/>
      <c r="B320" s="36"/>
      <c r="C320" s="36"/>
      <c r="D320" s="36"/>
      <c r="E320" s="36"/>
      <c r="F320" s="37"/>
      <c r="G320" s="38"/>
      <c r="H320" s="36"/>
      <c r="I320" s="39"/>
      <c r="J320" s="38"/>
      <c r="K320" s="32" t="str">
        <f aca="false">IF(D320="","",IF(B320="Køb",-(F320*G320*I320+J320),F320*G320*I320-J320))</f>
        <v/>
      </c>
      <c r="L320" s="33" t="str">
        <f aca="false">IF(D320="","",IF(O320=0,0,INDEX($L:$L,O320))+IF(B320="Køb",F320,IF(B320="Salg",-F320,0)))</f>
        <v/>
      </c>
      <c r="M320" s="32" t="str">
        <f aca="false">IF(D320="","",IF(B320="Køb",IF(IF(O320=0,0,INDEX($L:$L,O320))+F320=0,0,(IF(O320=0,0,INDEX($L:$L,O320))*IF(O320=0,0,INDEX($M:$M,O320))+F320*G320*I320+J320)/(IF(O320=0,0,INDEX($L:$L,O320))+F320)),IF(O320=0,0,INDEX($M:$M,O320))))</f>
        <v/>
      </c>
      <c r="N320" s="32" t="str">
        <f aca="false">IF(OR(D320="",B320&lt;&gt;"Salg"),"",F320*G320*I320-J320-F320*IF(O320=0,0,INDEX($M:$M,O320)))</f>
        <v/>
      </c>
      <c r="O320" s="34" t="str">
        <f aca="false">IF(D320="","",SUMPRODUCT(MAX(($D$4:D319=D320)*ROW($D$4:D319))))</f>
        <v/>
      </c>
    </row>
    <row r="321" customFormat="false" ht="15" hidden="false" customHeight="false" outlineLevel="0" collapsed="false">
      <c r="A321" s="35"/>
      <c r="B321" s="36"/>
      <c r="C321" s="36"/>
      <c r="D321" s="36"/>
      <c r="E321" s="36"/>
      <c r="F321" s="37"/>
      <c r="G321" s="38"/>
      <c r="H321" s="36"/>
      <c r="I321" s="39"/>
      <c r="J321" s="38"/>
      <c r="K321" s="32" t="str">
        <f aca="false">IF(D321="","",IF(B321="Køb",-(F321*G321*I321+J321),F321*G321*I321-J321))</f>
        <v/>
      </c>
      <c r="L321" s="33" t="str">
        <f aca="false">IF(D321="","",IF(O321=0,0,INDEX($L:$L,O321))+IF(B321="Køb",F321,IF(B321="Salg",-F321,0)))</f>
        <v/>
      </c>
      <c r="M321" s="32" t="str">
        <f aca="false">IF(D321="","",IF(B321="Køb",IF(IF(O321=0,0,INDEX($L:$L,O321))+F321=0,0,(IF(O321=0,0,INDEX($L:$L,O321))*IF(O321=0,0,INDEX($M:$M,O321))+F321*G321*I321+J321)/(IF(O321=0,0,INDEX($L:$L,O321))+F321)),IF(O321=0,0,INDEX($M:$M,O321))))</f>
        <v/>
      </c>
      <c r="N321" s="32" t="str">
        <f aca="false">IF(OR(D321="",B321&lt;&gt;"Salg"),"",F321*G321*I321-J321-F321*IF(O321=0,0,INDEX($M:$M,O321)))</f>
        <v/>
      </c>
      <c r="O321" s="34" t="str">
        <f aca="false">IF(D321="","",SUMPRODUCT(MAX(($D$4:D320=D321)*ROW($D$4:D320))))</f>
        <v/>
      </c>
    </row>
    <row r="322" customFormat="false" ht="15" hidden="false" customHeight="false" outlineLevel="0" collapsed="false">
      <c r="A322" s="35"/>
      <c r="B322" s="36"/>
      <c r="C322" s="36"/>
      <c r="D322" s="36"/>
      <c r="E322" s="36"/>
      <c r="F322" s="37"/>
      <c r="G322" s="38"/>
      <c r="H322" s="36"/>
      <c r="I322" s="39"/>
      <c r="J322" s="38"/>
      <c r="K322" s="32" t="str">
        <f aca="false">IF(D322="","",IF(B322="Køb",-(F322*G322*I322+J322),F322*G322*I322-J322))</f>
        <v/>
      </c>
      <c r="L322" s="33" t="str">
        <f aca="false">IF(D322="","",IF(O322=0,0,INDEX($L:$L,O322))+IF(B322="Køb",F322,IF(B322="Salg",-F322,0)))</f>
        <v/>
      </c>
      <c r="M322" s="32" t="str">
        <f aca="false">IF(D322="","",IF(B322="Køb",IF(IF(O322=0,0,INDEX($L:$L,O322))+F322=0,0,(IF(O322=0,0,INDEX($L:$L,O322))*IF(O322=0,0,INDEX($M:$M,O322))+F322*G322*I322+J322)/(IF(O322=0,0,INDEX($L:$L,O322))+F322)),IF(O322=0,0,INDEX($M:$M,O322))))</f>
        <v/>
      </c>
      <c r="N322" s="32" t="str">
        <f aca="false">IF(OR(D322="",B322&lt;&gt;"Salg"),"",F322*G322*I322-J322-F322*IF(O322=0,0,INDEX($M:$M,O322)))</f>
        <v/>
      </c>
      <c r="O322" s="34" t="str">
        <f aca="false">IF(D322="","",SUMPRODUCT(MAX(($D$4:D321=D322)*ROW($D$4:D321))))</f>
        <v/>
      </c>
    </row>
    <row r="323" customFormat="false" ht="15" hidden="false" customHeight="false" outlineLevel="0" collapsed="false">
      <c r="A323" s="35"/>
      <c r="B323" s="36"/>
      <c r="C323" s="36"/>
      <c r="D323" s="36"/>
      <c r="E323" s="36"/>
      <c r="F323" s="37"/>
      <c r="G323" s="38"/>
      <c r="H323" s="36"/>
      <c r="I323" s="39"/>
      <c r="J323" s="38"/>
      <c r="K323" s="32" t="str">
        <f aca="false">IF(D323="","",IF(B323="Køb",-(F323*G323*I323+J323),F323*G323*I323-J323))</f>
        <v/>
      </c>
      <c r="L323" s="33" t="str">
        <f aca="false">IF(D323="","",IF(O323=0,0,INDEX($L:$L,O323))+IF(B323="Køb",F323,IF(B323="Salg",-F323,0)))</f>
        <v/>
      </c>
      <c r="M323" s="32" t="str">
        <f aca="false">IF(D323="","",IF(B323="Køb",IF(IF(O323=0,0,INDEX($L:$L,O323))+F323=0,0,(IF(O323=0,0,INDEX($L:$L,O323))*IF(O323=0,0,INDEX($M:$M,O323))+F323*G323*I323+J323)/(IF(O323=0,0,INDEX($L:$L,O323))+F323)),IF(O323=0,0,INDEX($M:$M,O323))))</f>
        <v/>
      </c>
      <c r="N323" s="32" t="str">
        <f aca="false">IF(OR(D323="",B323&lt;&gt;"Salg"),"",F323*G323*I323-J323-F323*IF(O323=0,0,INDEX($M:$M,O323)))</f>
        <v/>
      </c>
      <c r="O323" s="34" t="str">
        <f aca="false">IF(D323="","",SUMPRODUCT(MAX(($D$4:D322=D323)*ROW($D$4:D322))))</f>
        <v/>
      </c>
    </row>
    <row r="324" customFormat="false" ht="15" hidden="false" customHeight="false" outlineLevel="0" collapsed="false">
      <c r="A324" s="35"/>
      <c r="B324" s="36"/>
      <c r="C324" s="36"/>
      <c r="D324" s="36"/>
      <c r="E324" s="36"/>
      <c r="F324" s="37"/>
      <c r="G324" s="38"/>
      <c r="H324" s="36"/>
      <c r="I324" s="39"/>
      <c r="J324" s="38"/>
      <c r="K324" s="32" t="str">
        <f aca="false">IF(D324="","",IF(B324="Køb",-(F324*G324*I324+J324),F324*G324*I324-J324))</f>
        <v/>
      </c>
      <c r="L324" s="33" t="str">
        <f aca="false">IF(D324="","",IF(O324=0,0,INDEX($L:$L,O324))+IF(B324="Køb",F324,IF(B324="Salg",-F324,0)))</f>
        <v/>
      </c>
      <c r="M324" s="32" t="str">
        <f aca="false">IF(D324="","",IF(B324="Køb",IF(IF(O324=0,0,INDEX($L:$L,O324))+F324=0,0,(IF(O324=0,0,INDEX($L:$L,O324))*IF(O324=0,0,INDEX($M:$M,O324))+F324*G324*I324+J324)/(IF(O324=0,0,INDEX($L:$L,O324))+F324)),IF(O324=0,0,INDEX($M:$M,O324))))</f>
        <v/>
      </c>
      <c r="N324" s="32" t="str">
        <f aca="false">IF(OR(D324="",B324&lt;&gt;"Salg"),"",F324*G324*I324-J324-F324*IF(O324=0,0,INDEX($M:$M,O324)))</f>
        <v/>
      </c>
      <c r="O324" s="34" t="str">
        <f aca="false">IF(D324="","",SUMPRODUCT(MAX(($D$4:D323=D324)*ROW($D$4:D323))))</f>
        <v/>
      </c>
    </row>
    <row r="325" customFormat="false" ht="15" hidden="false" customHeight="false" outlineLevel="0" collapsed="false">
      <c r="A325" s="35"/>
      <c r="B325" s="36"/>
      <c r="C325" s="36"/>
      <c r="D325" s="36"/>
      <c r="E325" s="36"/>
      <c r="F325" s="37"/>
      <c r="G325" s="38"/>
      <c r="H325" s="36"/>
      <c r="I325" s="39"/>
      <c r="J325" s="38"/>
      <c r="K325" s="32" t="str">
        <f aca="false">IF(D325="","",IF(B325="Køb",-(F325*G325*I325+J325),F325*G325*I325-J325))</f>
        <v/>
      </c>
      <c r="L325" s="33" t="str">
        <f aca="false">IF(D325="","",IF(O325=0,0,INDEX($L:$L,O325))+IF(B325="Køb",F325,IF(B325="Salg",-F325,0)))</f>
        <v/>
      </c>
      <c r="M325" s="32" t="str">
        <f aca="false">IF(D325="","",IF(B325="Køb",IF(IF(O325=0,0,INDEX($L:$L,O325))+F325=0,0,(IF(O325=0,0,INDEX($L:$L,O325))*IF(O325=0,0,INDEX($M:$M,O325))+F325*G325*I325+J325)/(IF(O325=0,0,INDEX($L:$L,O325))+F325)),IF(O325=0,0,INDEX($M:$M,O325))))</f>
        <v/>
      </c>
      <c r="N325" s="32" t="str">
        <f aca="false">IF(OR(D325="",B325&lt;&gt;"Salg"),"",F325*G325*I325-J325-F325*IF(O325=0,0,INDEX($M:$M,O325)))</f>
        <v/>
      </c>
      <c r="O325" s="34" t="str">
        <f aca="false">IF(D325="","",SUMPRODUCT(MAX(($D$4:D324=D325)*ROW($D$4:D324))))</f>
        <v/>
      </c>
    </row>
    <row r="326" customFormat="false" ht="15" hidden="false" customHeight="false" outlineLevel="0" collapsed="false">
      <c r="A326" s="35"/>
      <c r="B326" s="36"/>
      <c r="C326" s="36"/>
      <c r="D326" s="36"/>
      <c r="E326" s="36"/>
      <c r="F326" s="37"/>
      <c r="G326" s="38"/>
      <c r="H326" s="36"/>
      <c r="I326" s="39"/>
      <c r="J326" s="38"/>
      <c r="K326" s="32" t="str">
        <f aca="false">IF(D326="","",IF(B326="Køb",-(F326*G326*I326+J326),F326*G326*I326-J326))</f>
        <v/>
      </c>
      <c r="L326" s="33" t="str">
        <f aca="false">IF(D326="","",IF(O326=0,0,INDEX($L:$L,O326))+IF(B326="Køb",F326,IF(B326="Salg",-F326,0)))</f>
        <v/>
      </c>
      <c r="M326" s="32" t="str">
        <f aca="false">IF(D326="","",IF(B326="Køb",IF(IF(O326=0,0,INDEX($L:$L,O326))+F326=0,0,(IF(O326=0,0,INDEX($L:$L,O326))*IF(O326=0,0,INDEX($M:$M,O326))+F326*G326*I326+J326)/(IF(O326=0,0,INDEX($L:$L,O326))+F326)),IF(O326=0,0,INDEX($M:$M,O326))))</f>
        <v/>
      </c>
      <c r="N326" s="32" t="str">
        <f aca="false">IF(OR(D326="",B326&lt;&gt;"Salg"),"",F326*G326*I326-J326-F326*IF(O326=0,0,INDEX($M:$M,O326)))</f>
        <v/>
      </c>
      <c r="O326" s="34" t="str">
        <f aca="false">IF(D326="","",SUMPRODUCT(MAX(($D$4:D325=D326)*ROW($D$4:D325))))</f>
        <v/>
      </c>
    </row>
    <row r="327" customFormat="false" ht="15" hidden="false" customHeight="false" outlineLevel="0" collapsed="false">
      <c r="A327" s="35"/>
      <c r="B327" s="36"/>
      <c r="C327" s="36"/>
      <c r="D327" s="36"/>
      <c r="E327" s="36"/>
      <c r="F327" s="37"/>
      <c r="G327" s="38"/>
      <c r="H327" s="36"/>
      <c r="I327" s="39"/>
      <c r="J327" s="38"/>
      <c r="K327" s="32" t="str">
        <f aca="false">IF(D327="","",IF(B327="Køb",-(F327*G327*I327+J327),F327*G327*I327-J327))</f>
        <v/>
      </c>
      <c r="L327" s="33" t="str">
        <f aca="false">IF(D327="","",IF(O327=0,0,INDEX($L:$L,O327))+IF(B327="Køb",F327,IF(B327="Salg",-F327,0)))</f>
        <v/>
      </c>
      <c r="M327" s="32" t="str">
        <f aca="false">IF(D327="","",IF(B327="Køb",IF(IF(O327=0,0,INDEX($L:$L,O327))+F327=0,0,(IF(O327=0,0,INDEX($L:$L,O327))*IF(O327=0,0,INDEX($M:$M,O327))+F327*G327*I327+J327)/(IF(O327=0,0,INDEX($L:$L,O327))+F327)),IF(O327=0,0,INDEX($M:$M,O327))))</f>
        <v/>
      </c>
      <c r="N327" s="32" t="str">
        <f aca="false">IF(OR(D327="",B327&lt;&gt;"Salg"),"",F327*G327*I327-J327-F327*IF(O327=0,0,INDEX($M:$M,O327)))</f>
        <v/>
      </c>
      <c r="O327" s="34" t="str">
        <f aca="false">IF(D327="","",SUMPRODUCT(MAX(($D$4:D326=D327)*ROW($D$4:D326))))</f>
        <v/>
      </c>
    </row>
    <row r="328" customFormat="false" ht="15" hidden="false" customHeight="false" outlineLevel="0" collapsed="false">
      <c r="A328" s="35"/>
      <c r="B328" s="36"/>
      <c r="C328" s="36"/>
      <c r="D328" s="36"/>
      <c r="E328" s="36"/>
      <c r="F328" s="37"/>
      <c r="G328" s="38"/>
      <c r="H328" s="36"/>
      <c r="I328" s="39"/>
      <c r="J328" s="38"/>
      <c r="K328" s="32" t="str">
        <f aca="false">IF(D328="","",IF(B328="Køb",-(F328*G328*I328+J328),F328*G328*I328-J328))</f>
        <v/>
      </c>
      <c r="L328" s="33" t="str">
        <f aca="false">IF(D328="","",IF(O328=0,0,INDEX($L:$L,O328))+IF(B328="Køb",F328,IF(B328="Salg",-F328,0)))</f>
        <v/>
      </c>
      <c r="M328" s="32" t="str">
        <f aca="false">IF(D328="","",IF(B328="Køb",IF(IF(O328=0,0,INDEX($L:$L,O328))+F328=0,0,(IF(O328=0,0,INDEX($L:$L,O328))*IF(O328=0,0,INDEX($M:$M,O328))+F328*G328*I328+J328)/(IF(O328=0,0,INDEX($L:$L,O328))+F328)),IF(O328=0,0,INDEX($M:$M,O328))))</f>
        <v/>
      </c>
      <c r="N328" s="32" t="str">
        <f aca="false">IF(OR(D328="",B328&lt;&gt;"Salg"),"",F328*G328*I328-J328-F328*IF(O328=0,0,INDEX($M:$M,O328)))</f>
        <v/>
      </c>
      <c r="O328" s="34" t="str">
        <f aca="false">IF(D328="","",SUMPRODUCT(MAX(($D$4:D327=D328)*ROW($D$4:D327))))</f>
        <v/>
      </c>
    </row>
    <row r="329" customFormat="false" ht="15" hidden="false" customHeight="false" outlineLevel="0" collapsed="false">
      <c r="A329" s="35"/>
      <c r="B329" s="36"/>
      <c r="C329" s="36"/>
      <c r="D329" s="36"/>
      <c r="E329" s="36"/>
      <c r="F329" s="37"/>
      <c r="G329" s="38"/>
      <c r="H329" s="36"/>
      <c r="I329" s="39"/>
      <c r="J329" s="38"/>
      <c r="K329" s="32" t="str">
        <f aca="false">IF(D329="","",IF(B329="Køb",-(F329*G329*I329+J329),F329*G329*I329-J329))</f>
        <v/>
      </c>
      <c r="L329" s="33" t="str">
        <f aca="false">IF(D329="","",IF(O329=0,0,INDEX($L:$L,O329))+IF(B329="Køb",F329,IF(B329="Salg",-F329,0)))</f>
        <v/>
      </c>
      <c r="M329" s="32" t="str">
        <f aca="false">IF(D329="","",IF(B329="Køb",IF(IF(O329=0,0,INDEX($L:$L,O329))+F329=0,0,(IF(O329=0,0,INDEX($L:$L,O329))*IF(O329=0,0,INDEX($M:$M,O329))+F329*G329*I329+J329)/(IF(O329=0,0,INDEX($L:$L,O329))+F329)),IF(O329=0,0,INDEX($M:$M,O329))))</f>
        <v/>
      </c>
      <c r="N329" s="32" t="str">
        <f aca="false">IF(OR(D329="",B329&lt;&gt;"Salg"),"",F329*G329*I329-J329-F329*IF(O329=0,0,INDEX($M:$M,O329)))</f>
        <v/>
      </c>
      <c r="O329" s="34" t="str">
        <f aca="false">IF(D329="","",SUMPRODUCT(MAX(($D$4:D328=D329)*ROW($D$4:D328))))</f>
        <v/>
      </c>
    </row>
    <row r="330" customFormat="false" ht="15" hidden="false" customHeight="false" outlineLevel="0" collapsed="false">
      <c r="A330" s="35"/>
      <c r="B330" s="36"/>
      <c r="C330" s="36"/>
      <c r="D330" s="36"/>
      <c r="E330" s="36"/>
      <c r="F330" s="37"/>
      <c r="G330" s="38"/>
      <c r="H330" s="36"/>
      <c r="I330" s="39"/>
      <c r="J330" s="38"/>
      <c r="K330" s="32" t="str">
        <f aca="false">IF(D330="","",IF(B330="Køb",-(F330*G330*I330+J330),F330*G330*I330-J330))</f>
        <v/>
      </c>
      <c r="L330" s="33" t="str">
        <f aca="false">IF(D330="","",IF(O330=0,0,INDEX($L:$L,O330))+IF(B330="Køb",F330,IF(B330="Salg",-F330,0)))</f>
        <v/>
      </c>
      <c r="M330" s="32" t="str">
        <f aca="false">IF(D330="","",IF(B330="Køb",IF(IF(O330=0,0,INDEX($L:$L,O330))+F330=0,0,(IF(O330=0,0,INDEX($L:$L,O330))*IF(O330=0,0,INDEX($M:$M,O330))+F330*G330*I330+J330)/(IF(O330=0,0,INDEX($L:$L,O330))+F330)),IF(O330=0,0,INDEX($M:$M,O330))))</f>
        <v/>
      </c>
      <c r="N330" s="32" t="str">
        <f aca="false">IF(OR(D330="",B330&lt;&gt;"Salg"),"",F330*G330*I330-J330-F330*IF(O330=0,0,INDEX($M:$M,O330)))</f>
        <v/>
      </c>
      <c r="O330" s="34" t="str">
        <f aca="false">IF(D330="","",SUMPRODUCT(MAX(($D$4:D329=D330)*ROW($D$4:D329))))</f>
        <v/>
      </c>
    </row>
    <row r="331" customFormat="false" ht="15" hidden="false" customHeight="false" outlineLevel="0" collapsed="false">
      <c r="A331" s="35"/>
      <c r="B331" s="36"/>
      <c r="C331" s="36"/>
      <c r="D331" s="36"/>
      <c r="E331" s="36"/>
      <c r="F331" s="37"/>
      <c r="G331" s="38"/>
      <c r="H331" s="36"/>
      <c r="I331" s="39"/>
      <c r="J331" s="38"/>
      <c r="K331" s="32" t="str">
        <f aca="false">IF(D331="","",IF(B331="Køb",-(F331*G331*I331+J331),F331*G331*I331-J331))</f>
        <v/>
      </c>
      <c r="L331" s="33" t="str">
        <f aca="false">IF(D331="","",IF(O331=0,0,INDEX($L:$L,O331))+IF(B331="Køb",F331,IF(B331="Salg",-F331,0)))</f>
        <v/>
      </c>
      <c r="M331" s="32" t="str">
        <f aca="false">IF(D331="","",IF(B331="Køb",IF(IF(O331=0,0,INDEX($L:$L,O331))+F331=0,0,(IF(O331=0,0,INDEX($L:$L,O331))*IF(O331=0,0,INDEX($M:$M,O331))+F331*G331*I331+J331)/(IF(O331=0,0,INDEX($L:$L,O331))+F331)),IF(O331=0,0,INDEX($M:$M,O331))))</f>
        <v/>
      </c>
      <c r="N331" s="32" t="str">
        <f aca="false">IF(OR(D331="",B331&lt;&gt;"Salg"),"",F331*G331*I331-J331-F331*IF(O331=0,0,INDEX($M:$M,O331)))</f>
        <v/>
      </c>
      <c r="O331" s="34" t="str">
        <f aca="false">IF(D331="","",SUMPRODUCT(MAX(($D$4:D330=D331)*ROW($D$4:D330))))</f>
        <v/>
      </c>
    </row>
    <row r="332" customFormat="false" ht="15" hidden="false" customHeight="false" outlineLevel="0" collapsed="false">
      <c r="A332" s="35"/>
      <c r="B332" s="36"/>
      <c r="C332" s="36"/>
      <c r="D332" s="36"/>
      <c r="E332" s="36"/>
      <c r="F332" s="37"/>
      <c r="G332" s="38"/>
      <c r="H332" s="36"/>
      <c r="I332" s="39"/>
      <c r="J332" s="38"/>
      <c r="K332" s="32" t="str">
        <f aca="false">IF(D332="","",IF(B332="Køb",-(F332*G332*I332+J332),F332*G332*I332-J332))</f>
        <v/>
      </c>
      <c r="L332" s="33" t="str">
        <f aca="false">IF(D332="","",IF(O332=0,0,INDEX($L:$L,O332))+IF(B332="Køb",F332,IF(B332="Salg",-F332,0)))</f>
        <v/>
      </c>
      <c r="M332" s="32" t="str">
        <f aca="false">IF(D332="","",IF(B332="Køb",IF(IF(O332=0,0,INDEX($L:$L,O332))+F332=0,0,(IF(O332=0,0,INDEX($L:$L,O332))*IF(O332=0,0,INDEX($M:$M,O332))+F332*G332*I332+J332)/(IF(O332=0,0,INDEX($L:$L,O332))+F332)),IF(O332=0,0,INDEX($M:$M,O332))))</f>
        <v/>
      </c>
      <c r="N332" s="32" t="str">
        <f aca="false">IF(OR(D332="",B332&lt;&gt;"Salg"),"",F332*G332*I332-J332-F332*IF(O332=0,0,INDEX($M:$M,O332)))</f>
        <v/>
      </c>
      <c r="O332" s="34" t="str">
        <f aca="false">IF(D332="","",SUMPRODUCT(MAX(($D$4:D331=D332)*ROW($D$4:D331))))</f>
        <v/>
      </c>
    </row>
    <row r="333" customFormat="false" ht="15" hidden="false" customHeight="false" outlineLevel="0" collapsed="false">
      <c r="A333" s="35"/>
      <c r="B333" s="36"/>
      <c r="C333" s="36"/>
      <c r="D333" s="36"/>
      <c r="E333" s="36"/>
      <c r="F333" s="37"/>
      <c r="G333" s="38"/>
      <c r="H333" s="36"/>
      <c r="I333" s="39"/>
      <c r="J333" s="38"/>
      <c r="K333" s="32" t="str">
        <f aca="false">IF(D333="","",IF(B333="Køb",-(F333*G333*I333+J333),F333*G333*I333-J333))</f>
        <v/>
      </c>
      <c r="L333" s="33" t="str">
        <f aca="false">IF(D333="","",IF(O333=0,0,INDEX($L:$L,O333))+IF(B333="Køb",F333,IF(B333="Salg",-F333,0)))</f>
        <v/>
      </c>
      <c r="M333" s="32" t="str">
        <f aca="false">IF(D333="","",IF(B333="Køb",IF(IF(O333=0,0,INDEX($L:$L,O333))+F333=0,0,(IF(O333=0,0,INDEX($L:$L,O333))*IF(O333=0,0,INDEX($M:$M,O333))+F333*G333*I333+J333)/(IF(O333=0,0,INDEX($L:$L,O333))+F333)),IF(O333=0,0,INDEX($M:$M,O333))))</f>
        <v/>
      </c>
      <c r="N333" s="32" t="str">
        <f aca="false">IF(OR(D333="",B333&lt;&gt;"Salg"),"",F333*G333*I333-J333-F333*IF(O333=0,0,INDEX($M:$M,O333)))</f>
        <v/>
      </c>
      <c r="O333" s="34" t="str">
        <f aca="false">IF(D333="","",SUMPRODUCT(MAX(($D$4:D332=D333)*ROW($D$4:D332))))</f>
        <v/>
      </c>
    </row>
    <row r="334" customFormat="false" ht="15" hidden="false" customHeight="false" outlineLevel="0" collapsed="false">
      <c r="A334" s="35"/>
      <c r="B334" s="36"/>
      <c r="C334" s="36"/>
      <c r="D334" s="36"/>
      <c r="E334" s="36"/>
      <c r="F334" s="37"/>
      <c r="G334" s="38"/>
      <c r="H334" s="36"/>
      <c r="I334" s="39"/>
      <c r="J334" s="38"/>
      <c r="K334" s="32" t="str">
        <f aca="false">IF(D334="","",IF(B334="Køb",-(F334*G334*I334+J334),F334*G334*I334-J334))</f>
        <v/>
      </c>
      <c r="L334" s="33" t="str">
        <f aca="false">IF(D334="","",IF(O334=0,0,INDEX($L:$L,O334))+IF(B334="Køb",F334,IF(B334="Salg",-F334,0)))</f>
        <v/>
      </c>
      <c r="M334" s="32" t="str">
        <f aca="false">IF(D334="","",IF(B334="Køb",IF(IF(O334=0,0,INDEX($L:$L,O334))+F334=0,0,(IF(O334=0,0,INDEX($L:$L,O334))*IF(O334=0,0,INDEX($M:$M,O334))+F334*G334*I334+J334)/(IF(O334=0,0,INDEX($L:$L,O334))+F334)),IF(O334=0,0,INDEX($M:$M,O334))))</f>
        <v/>
      </c>
      <c r="N334" s="32" t="str">
        <f aca="false">IF(OR(D334="",B334&lt;&gt;"Salg"),"",F334*G334*I334-J334-F334*IF(O334=0,0,INDEX($M:$M,O334)))</f>
        <v/>
      </c>
      <c r="O334" s="34" t="str">
        <f aca="false">IF(D334="","",SUMPRODUCT(MAX(($D$4:D333=D334)*ROW($D$4:D333))))</f>
        <v/>
      </c>
    </row>
    <row r="335" customFormat="false" ht="15" hidden="false" customHeight="false" outlineLevel="0" collapsed="false">
      <c r="A335" s="35"/>
      <c r="B335" s="36"/>
      <c r="C335" s="36"/>
      <c r="D335" s="36"/>
      <c r="E335" s="36"/>
      <c r="F335" s="37"/>
      <c r="G335" s="38"/>
      <c r="H335" s="36"/>
      <c r="I335" s="39"/>
      <c r="J335" s="38"/>
      <c r="K335" s="32" t="str">
        <f aca="false">IF(D335="","",IF(B335="Køb",-(F335*G335*I335+J335),F335*G335*I335-J335))</f>
        <v/>
      </c>
      <c r="L335" s="33" t="str">
        <f aca="false">IF(D335="","",IF(O335=0,0,INDEX($L:$L,O335))+IF(B335="Køb",F335,IF(B335="Salg",-F335,0)))</f>
        <v/>
      </c>
      <c r="M335" s="32" t="str">
        <f aca="false">IF(D335="","",IF(B335="Køb",IF(IF(O335=0,0,INDEX($L:$L,O335))+F335=0,0,(IF(O335=0,0,INDEX($L:$L,O335))*IF(O335=0,0,INDEX($M:$M,O335))+F335*G335*I335+J335)/(IF(O335=0,0,INDEX($L:$L,O335))+F335)),IF(O335=0,0,INDEX($M:$M,O335))))</f>
        <v/>
      </c>
      <c r="N335" s="32" t="str">
        <f aca="false">IF(OR(D335="",B335&lt;&gt;"Salg"),"",F335*G335*I335-J335-F335*IF(O335=0,0,INDEX($M:$M,O335)))</f>
        <v/>
      </c>
      <c r="O335" s="34" t="str">
        <f aca="false">IF(D335="","",SUMPRODUCT(MAX(($D$4:D334=D335)*ROW($D$4:D334))))</f>
        <v/>
      </c>
    </row>
    <row r="336" customFormat="false" ht="15" hidden="false" customHeight="false" outlineLevel="0" collapsed="false">
      <c r="A336" s="35"/>
      <c r="B336" s="36"/>
      <c r="C336" s="36"/>
      <c r="D336" s="36"/>
      <c r="E336" s="36"/>
      <c r="F336" s="37"/>
      <c r="G336" s="38"/>
      <c r="H336" s="36"/>
      <c r="I336" s="39"/>
      <c r="J336" s="38"/>
      <c r="K336" s="32" t="str">
        <f aca="false">IF(D336="","",IF(B336="Køb",-(F336*G336*I336+J336),F336*G336*I336-J336))</f>
        <v/>
      </c>
      <c r="L336" s="33" t="str">
        <f aca="false">IF(D336="","",IF(O336=0,0,INDEX($L:$L,O336))+IF(B336="Køb",F336,IF(B336="Salg",-F336,0)))</f>
        <v/>
      </c>
      <c r="M336" s="32" t="str">
        <f aca="false">IF(D336="","",IF(B336="Køb",IF(IF(O336=0,0,INDEX($L:$L,O336))+F336=0,0,(IF(O336=0,0,INDEX($L:$L,O336))*IF(O336=0,0,INDEX($M:$M,O336))+F336*G336*I336+J336)/(IF(O336=0,0,INDEX($L:$L,O336))+F336)),IF(O336=0,0,INDEX($M:$M,O336))))</f>
        <v/>
      </c>
      <c r="N336" s="32" t="str">
        <f aca="false">IF(OR(D336="",B336&lt;&gt;"Salg"),"",F336*G336*I336-J336-F336*IF(O336=0,0,INDEX($M:$M,O336)))</f>
        <v/>
      </c>
      <c r="O336" s="34" t="str">
        <f aca="false">IF(D336="","",SUMPRODUCT(MAX(($D$4:D335=D336)*ROW($D$4:D335))))</f>
        <v/>
      </c>
    </row>
    <row r="337" customFormat="false" ht="15" hidden="false" customHeight="false" outlineLevel="0" collapsed="false">
      <c r="A337" s="35"/>
      <c r="B337" s="36"/>
      <c r="C337" s="36"/>
      <c r="D337" s="36"/>
      <c r="E337" s="36"/>
      <c r="F337" s="37"/>
      <c r="G337" s="38"/>
      <c r="H337" s="36"/>
      <c r="I337" s="39"/>
      <c r="J337" s="38"/>
      <c r="K337" s="32" t="str">
        <f aca="false">IF(D337="","",IF(B337="Køb",-(F337*G337*I337+J337),F337*G337*I337-J337))</f>
        <v/>
      </c>
      <c r="L337" s="33" t="str">
        <f aca="false">IF(D337="","",IF(O337=0,0,INDEX($L:$L,O337))+IF(B337="Køb",F337,IF(B337="Salg",-F337,0)))</f>
        <v/>
      </c>
      <c r="M337" s="32" t="str">
        <f aca="false">IF(D337="","",IF(B337="Køb",IF(IF(O337=0,0,INDEX($L:$L,O337))+F337=0,0,(IF(O337=0,0,INDEX($L:$L,O337))*IF(O337=0,0,INDEX($M:$M,O337))+F337*G337*I337+J337)/(IF(O337=0,0,INDEX($L:$L,O337))+F337)),IF(O337=0,0,INDEX($M:$M,O337))))</f>
        <v/>
      </c>
      <c r="N337" s="32" t="str">
        <f aca="false">IF(OR(D337="",B337&lt;&gt;"Salg"),"",F337*G337*I337-J337-F337*IF(O337=0,0,INDEX($M:$M,O337)))</f>
        <v/>
      </c>
      <c r="O337" s="34" t="str">
        <f aca="false">IF(D337="","",SUMPRODUCT(MAX(($D$4:D336=D337)*ROW($D$4:D336))))</f>
        <v/>
      </c>
    </row>
    <row r="338" customFormat="false" ht="15" hidden="false" customHeight="false" outlineLevel="0" collapsed="false">
      <c r="A338" s="35"/>
      <c r="B338" s="36"/>
      <c r="C338" s="36"/>
      <c r="D338" s="36"/>
      <c r="E338" s="36"/>
      <c r="F338" s="37"/>
      <c r="G338" s="38"/>
      <c r="H338" s="36"/>
      <c r="I338" s="39"/>
      <c r="J338" s="38"/>
      <c r="K338" s="32" t="str">
        <f aca="false">IF(D338="","",IF(B338="Køb",-(F338*G338*I338+J338),F338*G338*I338-J338))</f>
        <v/>
      </c>
      <c r="L338" s="33" t="str">
        <f aca="false">IF(D338="","",IF(O338=0,0,INDEX($L:$L,O338))+IF(B338="Køb",F338,IF(B338="Salg",-F338,0)))</f>
        <v/>
      </c>
      <c r="M338" s="32" t="str">
        <f aca="false">IF(D338="","",IF(B338="Køb",IF(IF(O338=0,0,INDEX($L:$L,O338))+F338=0,0,(IF(O338=0,0,INDEX($L:$L,O338))*IF(O338=0,0,INDEX($M:$M,O338))+F338*G338*I338+J338)/(IF(O338=0,0,INDEX($L:$L,O338))+F338)),IF(O338=0,0,INDEX($M:$M,O338))))</f>
        <v/>
      </c>
      <c r="N338" s="32" t="str">
        <f aca="false">IF(OR(D338="",B338&lt;&gt;"Salg"),"",F338*G338*I338-J338-F338*IF(O338=0,0,INDEX($M:$M,O338)))</f>
        <v/>
      </c>
      <c r="O338" s="34" t="str">
        <f aca="false">IF(D338="","",SUMPRODUCT(MAX(($D$4:D337=D338)*ROW($D$4:D337))))</f>
        <v/>
      </c>
    </row>
    <row r="339" customFormat="false" ht="15" hidden="false" customHeight="false" outlineLevel="0" collapsed="false">
      <c r="A339" s="35"/>
      <c r="B339" s="36"/>
      <c r="C339" s="36"/>
      <c r="D339" s="36"/>
      <c r="E339" s="36"/>
      <c r="F339" s="37"/>
      <c r="G339" s="38"/>
      <c r="H339" s="36"/>
      <c r="I339" s="39"/>
      <c r="J339" s="38"/>
      <c r="K339" s="32" t="str">
        <f aca="false">IF(D339="","",IF(B339="Køb",-(F339*G339*I339+J339),F339*G339*I339-J339))</f>
        <v/>
      </c>
      <c r="L339" s="33" t="str">
        <f aca="false">IF(D339="","",IF(O339=0,0,INDEX($L:$L,O339))+IF(B339="Køb",F339,IF(B339="Salg",-F339,0)))</f>
        <v/>
      </c>
      <c r="M339" s="32" t="str">
        <f aca="false">IF(D339="","",IF(B339="Køb",IF(IF(O339=0,0,INDEX($L:$L,O339))+F339=0,0,(IF(O339=0,0,INDEX($L:$L,O339))*IF(O339=0,0,INDEX($M:$M,O339))+F339*G339*I339+J339)/(IF(O339=0,0,INDEX($L:$L,O339))+F339)),IF(O339=0,0,INDEX($M:$M,O339))))</f>
        <v/>
      </c>
      <c r="N339" s="32" t="str">
        <f aca="false">IF(OR(D339="",B339&lt;&gt;"Salg"),"",F339*G339*I339-J339-F339*IF(O339=0,0,INDEX($M:$M,O339)))</f>
        <v/>
      </c>
      <c r="O339" s="34" t="str">
        <f aca="false">IF(D339="","",SUMPRODUCT(MAX(($D$4:D338=D339)*ROW($D$4:D338))))</f>
        <v/>
      </c>
    </row>
    <row r="340" customFormat="false" ht="15" hidden="false" customHeight="false" outlineLevel="0" collapsed="false">
      <c r="A340" s="35"/>
      <c r="B340" s="36"/>
      <c r="C340" s="36"/>
      <c r="D340" s="36"/>
      <c r="E340" s="36"/>
      <c r="F340" s="37"/>
      <c r="G340" s="38"/>
      <c r="H340" s="36"/>
      <c r="I340" s="39"/>
      <c r="J340" s="38"/>
      <c r="K340" s="32" t="str">
        <f aca="false">IF(D340="","",IF(B340="Køb",-(F340*G340*I340+J340),F340*G340*I340-J340))</f>
        <v/>
      </c>
      <c r="L340" s="33" t="str">
        <f aca="false">IF(D340="","",IF(O340=0,0,INDEX($L:$L,O340))+IF(B340="Køb",F340,IF(B340="Salg",-F340,0)))</f>
        <v/>
      </c>
      <c r="M340" s="32" t="str">
        <f aca="false">IF(D340="","",IF(B340="Køb",IF(IF(O340=0,0,INDEX($L:$L,O340))+F340=0,0,(IF(O340=0,0,INDEX($L:$L,O340))*IF(O340=0,0,INDEX($M:$M,O340))+F340*G340*I340+J340)/(IF(O340=0,0,INDEX($L:$L,O340))+F340)),IF(O340=0,0,INDEX($M:$M,O340))))</f>
        <v/>
      </c>
      <c r="N340" s="32" t="str">
        <f aca="false">IF(OR(D340="",B340&lt;&gt;"Salg"),"",F340*G340*I340-J340-F340*IF(O340=0,0,INDEX($M:$M,O340)))</f>
        <v/>
      </c>
      <c r="O340" s="34" t="str">
        <f aca="false">IF(D340="","",SUMPRODUCT(MAX(($D$4:D339=D340)*ROW($D$4:D339))))</f>
        <v/>
      </c>
    </row>
    <row r="341" customFormat="false" ht="15" hidden="false" customHeight="false" outlineLevel="0" collapsed="false">
      <c r="A341" s="35"/>
      <c r="B341" s="36"/>
      <c r="C341" s="36"/>
      <c r="D341" s="36"/>
      <c r="E341" s="36"/>
      <c r="F341" s="37"/>
      <c r="G341" s="38"/>
      <c r="H341" s="36"/>
      <c r="I341" s="39"/>
      <c r="J341" s="38"/>
      <c r="K341" s="32" t="str">
        <f aca="false">IF(D341="","",IF(B341="Køb",-(F341*G341*I341+J341),F341*G341*I341-J341))</f>
        <v/>
      </c>
      <c r="L341" s="33" t="str">
        <f aca="false">IF(D341="","",IF(O341=0,0,INDEX($L:$L,O341))+IF(B341="Køb",F341,IF(B341="Salg",-F341,0)))</f>
        <v/>
      </c>
      <c r="M341" s="32" t="str">
        <f aca="false">IF(D341="","",IF(B341="Køb",IF(IF(O341=0,0,INDEX($L:$L,O341))+F341=0,0,(IF(O341=0,0,INDEX($L:$L,O341))*IF(O341=0,0,INDEX($M:$M,O341))+F341*G341*I341+J341)/(IF(O341=0,0,INDEX($L:$L,O341))+F341)),IF(O341=0,0,INDEX($M:$M,O341))))</f>
        <v/>
      </c>
      <c r="N341" s="32" t="str">
        <f aca="false">IF(OR(D341="",B341&lt;&gt;"Salg"),"",F341*G341*I341-J341-F341*IF(O341=0,0,INDEX($M:$M,O341)))</f>
        <v/>
      </c>
      <c r="O341" s="34" t="str">
        <f aca="false">IF(D341="","",SUMPRODUCT(MAX(($D$4:D340=D341)*ROW($D$4:D340))))</f>
        <v/>
      </c>
    </row>
    <row r="342" customFormat="false" ht="15" hidden="false" customHeight="false" outlineLevel="0" collapsed="false">
      <c r="A342" s="35"/>
      <c r="B342" s="36"/>
      <c r="C342" s="36"/>
      <c r="D342" s="36"/>
      <c r="E342" s="36"/>
      <c r="F342" s="37"/>
      <c r="G342" s="38"/>
      <c r="H342" s="36"/>
      <c r="I342" s="39"/>
      <c r="J342" s="38"/>
      <c r="K342" s="32" t="str">
        <f aca="false">IF(D342="","",IF(B342="Køb",-(F342*G342*I342+J342),F342*G342*I342-J342))</f>
        <v/>
      </c>
      <c r="L342" s="33" t="str">
        <f aca="false">IF(D342="","",IF(O342=0,0,INDEX($L:$L,O342))+IF(B342="Køb",F342,IF(B342="Salg",-F342,0)))</f>
        <v/>
      </c>
      <c r="M342" s="32" t="str">
        <f aca="false">IF(D342="","",IF(B342="Køb",IF(IF(O342=0,0,INDEX($L:$L,O342))+F342=0,0,(IF(O342=0,0,INDEX($L:$L,O342))*IF(O342=0,0,INDEX($M:$M,O342))+F342*G342*I342+J342)/(IF(O342=0,0,INDEX($L:$L,O342))+F342)),IF(O342=0,0,INDEX($M:$M,O342))))</f>
        <v/>
      </c>
      <c r="N342" s="32" t="str">
        <f aca="false">IF(OR(D342="",B342&lt;&gt;"Salg"),"",F342*G342*I342-J342-F342*IF(O342=0,0,INDEX($M:$M,O342)))</f>
        <v/>
      </c>
      <c r="O342" s="34" t="str">
        <f aca="false">IF(D342="","",SUMPRODUCT(MAX(($D$4:D341=D342)*ROW($D$4:D341))))</f>
        <v/>
      </c>
    </row>
    <row r="343" customFormat="false" ht="15" hidden="false" customHeight="false" outlineLevel="0" collapsed="false">
      <c r="A343" s="35"/>
      <c r="B343" s="36"/>
      <c r="C343" s="36"/>
      <c r="D343" s="36"/>
      <c r="E343" s="36"/>
      <c r="F343" s="37"/>
      <c r="G343" s="38"/>
      <c r="H343" s="36"/>
      <c r="I343" s="39"/>
      <c r="J343" s="38"/>
      <c r="K343" s="32" t="str">
        <f aca="false">IF(D343="","",IF(B343="Køb",-(F343*G343*I343+J343),F343*G343*I343-J343))</f>
        <v/>
      </c>
      <c r="L343" s="33" t="str">
        <f aca="false">IF(D343="","",IF(O343=0,0,INDEX($L:$L,O343))+IF(B343="Køb",F343,IF(B343="Salg",-F343,0)))</f>
        <v/>
      </c>
      <c r="M343" s="32" t="str">
        <f aca="false">IF(D343="","",IF(B343="Køb",IF(IF(O343=0,0,INDEX($L:$L,O343))+F343=0,0,(IF(O343=0,0,INDEX($L:$L,O343))*IF(O343=0,0,INDEX($M:$M,O343))+F343*G343*I343+J343)/(IF(O343=0,0,INDEX($L:$L,O343))+F343)),IF(O343=0,0,INDEX($M:$M,O343))))</f>
        <v/>
      </c>
      <c r="N343" s="32" t="str">
        <f aca="false">IF(OR(D343="",B343&lt;&gt;"Salg"),"",F343*G343*I343-J343-F343*IF(O343=0,0,INDEX($M:$M,O343)))</f>
        <v/>
      </c>
      <c r="O343" s="34" t="str">
        <f aca="false">IF(D343="","",SUMPRODUCT(MAX(($D$4:D342=D343)*ROW($D$4:D342))))</f>
        <v/>
      </c>
    </row>
    <row r="344" customFormat="false" ht="15" hidden="false" customHeight="false" outlineLevel="0" collapsed="false">
      <c r="A344" s="35"/>
      <c r="B344" s="36"/>
      <c r="C344" s="36"/>
      <c r="D344" s="36"/>
      <c r="E344" s="36"/>
      <c r="F344" s="37"/>
      <c r="G344" s="38"/>
      <c r="H344" s="36"/>
      <c r="I344" s="39"/>
      <c r="J344" s="38"/>
      <c r="K344" s="32" t="str">
        <f aca="false">IF(D344="","",IF(B344="Køb",-(F344*G344*I344+J344),F344*G344*I344-J344))</f>
        <v/>
      </c>
      <c r="L344" s="33" t="str">
        <f aca="false">IF(D344="","",IF(O344=0,0,INDEX($L:$L,O344))+IF(B344="Køb",F344,IF(B344="Salg",-F344,0)))</f>
        <v/>
      </c>
      <c r="M344" s="32" t="str">
        <f aca="false">IF(D344="","",IF(B344="Køb",IF(IF(O344=0,0,INDEX($L:$L,O344))+F344=0,0,(IF(O344=0,0,INDEX($L:$L,O344))*IF(O344=0,0,INDEX($M:$M,O344))+F344*G344*I344+J344)/(IF(O344=0,0,INDEX($L:$L,O344))+F344)),IF(O344=0,0,INDEX($M:$M,O344))))</f>
        <v/>
      </c>
      <c r="N344" s="32" t="str">
        <f aca="false">IF(OR(D344="",B344&lt;&gt;"Salg"),"",F344*G344*I344-J344-F344*IF(O344=0,0,INDEX($M:$M,O344)))</f>
        <v/>
      </c>
      <c r="O344" s="34" t="str">
        <f aca="false">IF(D344="","",SUMPRODUCT(MAX(($D$4:D343=D344)*ROW($D$4:D343))))</f>
        <v/>
      </c>
    </row>
    <row r="345" customFormat="false" ht="15" hidden="false" customHeight="false" outlineLevel="0" collapsed="false">
      <c r="A345" s="35"/>
      <c r="B345" s="36"/>
      <c r="C345" s="36"/>
      <c r="D345" s="36"/>
      <c r="E345" s="36"/>
      <c r="F345" s="37"/>
      <c r="G345" s="38"/>
      <c r="H345" s="36"/>
      <c r="I345" s="39"/>
      <c r="J345" s="38"/>
      <c r="K345" s="32" t="str">
        <f aca="false">IF(D345="","",IF(B345="Køb",-(F345*G345*I345+J345),F345*G345*I345-J345))</f>
        <v/>
      </c>
      <c r="L345" s="33" t="str">
        <f aca="false">IF(D345="","",IF(O345=0,0,INDEX($L:$L,O345))+IF(B345="Køb",F345,IF(B345="Salg",-F345,0)))</f>
        <v/>
      </c>
      <c r="M345" s="32" t="str">
        <f aca="false">IF(D345="","",IF(B345="Køb",IF(IF(O345=0,0,INDEX($L:$L,O345))+F345=0,0,(IF(O345=0,0,INDEX($L:$L,O345))*IF(O345=0,0,INDEX($M:$M,O345))+F345*G345*I345+J345)/(IF(O345=0,0,INDEX($L:$L,O345))+F345)),IF(O345=0,0,INDEX($M:$M,O345))))</f>
        <v/>
      </c>
      <c r="N345" s="32" t="str">
        <f aca="false">IF(OR(D345="",B345&lt;&gt;"Salg"),"",F345*G345*I345-J345-F345*IF(O345=0,0,INDEX($M:$M,O345)))</f>
        <v/>
      </c>
      <c r="O345" s="34" t="str">
        <f aca="false">IF(D345="","",SUMPRODUCT(MAX(($D$4:D344=D345)*ROW($D$4:D344))))</f>
        <v/>
      </c>
    </row>
    <row r="346" customFormat="false" ht="15" hidden="false" customHeight="false" outlineLevel="0" collapsed="false">
      <c r="A346" s="35"/>
      <c r="B346" s="36"/>
      <c r="C346" s="36"/>
      <c r="D346" s="36"/>
      <c r="E346" s="36"/>
      <c r="F346" s="37"/>
      <c r="G346" s="38"/>
      <c r="H346" s="36"/>
      <c r="I346" s="39"/>
      <c r="J346" s="38"/>
      <c r="K346" s="32" t="str">
        <f aca="false">IF(D346="","",IF(B346="Køb",-(F346*G346*I346+J346),F346*G346*I346-J346))</f>
        <v/>
      </c>
      <c r="L346" s="33" t="str">
        <f aca="false">IF(D346="","",IF(O346=0,0,INDEX($L:$L,O346))+IF(B346="Køb",F346,IF(B346="Salg",-F346,0)))</f>
        <v/>
      </c>
      <c r="M346" s="32" t="str">
        <f aca="false">IF(D346="","",IF(B346="Køb",IF(IF(O346=0,0,INDEX($L:$L,O346))+F346=0,0,(IF(O346=0,0,INDEX($L:$L,O346))*IF(O346=0,0,INDEX($M:$M,O346))+F346*G346*I346+J346)/(IF(O346=0,0,INDEX($L:$L,O346))+F346)),IF(O346=0,0,INDEX($M:$M,O346))))</f>
        <v/>
      </c>
      <c r="N346" s="32" t="str">
        <f aca="false">IF(OR(D346="",B346&lt;&gt;"Salg"),"",F346*G346*I346-J346-F346*IF(O346=0,0,INDEX($M:$M,O346)))</f>
        <v/>
      </c>
      <c r="O346" s="34" t="str">
        <f aca="false">IF(D346="","",SUMPRODUCT(MAX(($D$4:D345=D346)*ROW($D$4:D345))))</f>
        <v/>
      </c>
    </row>
    <row r="347" customFormat="false" ht="15" hidden="false" customHeight="false" outlineLevel="0" collapsed="false">
      <c r="A347" s="35"/>
      <c r="B347" s="36"/>
      <c r="C347" s="36"/>
      <c r="D347" s="36"/>
      <c r="E347" s="36"/>
      <c r="F347" s="37"/>
      <c r="G347" s="38"/>
      <c r="H347" s="36"/>
      <c r="I347" s="39"/>
      <c r="J347" s="38"/>
      <c r="K347" s="32" t="str">
        <f aca="false">IF(D347="","",IF(B347="Køb",-(F347*G347*I347+J347),F347*G347*I347-J347))</f>
        <v/>
      </c>
      <c r="L347" s="33" t="str">
        <f aca="false">IF(D347="","",IF(O347=0,0,INDEX($L:$L,O347))+IF(B347="Køb",F347,IF(B347="Salg",-F347,0)))</f>
        <v/>
      </c>
      <c r="M347" s="32" t="str">
        <f aca="false">IF(D347="","",IF(B347="Køb",IF(IF(O347=0,0,INDEX($L:$L,O347))+F347=0,0,(IF(O347=0,0,INDEX($L:$L,O347))*IF(O347=0,0,INDEX($M:$M,O347))+F347*G347*I347+J347)/(IF(O347=0,0,INDEX($L:$L,O347))+F347)),IF(O347=0,0,INDEX($M:$M,O347))))</f>
        <v/>
      </c>
      <c r="N347" s="32" t="str">
        <f aca="false">IF(OR(D347="",B347&lt;&gt;"Salg"),"",F347*G347*I347-J347-F347*IF(O347=0,0,INDEX($M:$M,O347)))</f>
        <v/>
      </c>
      <c r="O347" s="34" t="str">
        <f aca="false">IF(D347="","",SUMPRODUCT(MAX(($D$4:D346=D347)*ROW($D$4:D346))))</f>
        <v/>
      </c>
    </row>
    <row r="348" customFormat="false" ht="15" hidden="false" customHeight="false" outlineLevel="0" collapsed="false">
      <c r="A348" s="35"/>
      <c r="B348" s="36"/>
      <c r="C348" s="36"/>
      <c r="D348" s="36"/>
      <c r="E348" s="36"/>
      <c r="F348" s="37"/>
      <c r="G348" s="38"/>
      <c r="H348" s="36"/>
      <c r="I348" s="39"/>
      <c r="J348" s="38"/>
      <c r="K348" s="32" t="str">
        <f aca="false">IF(D348="","",IF(B348="Køb",-(F348*G348*I348+J348),F348*G348*I348-J348))</f>
        <v/>
      </c>
      <c r="L348" s="33" t="str">
        <f aca="false">IF(D348="","",IF(O348=0,0,INDEX($L:$L,O348))+IF(B348="Køb",F348,IF(B348="Salg",-F348,0)))</f>
        <v/>
      </c>
      <c r="M348" s="32" t="str">
        <f aca="false">IF(D348="","",IF(B348="Køb",IF(IF(O348=0,0,INDEX($L:$L,O348))+F348=0,0,(IF(O348=0,0,INDEX($L:$L,O348))*IF(O348=0,0,INDEX($M:$M,O348))+F348*G348*I348+J348)/(IF(O348=0,0,INDEX($L:$L,O348))+F348)),IF(O348=0,0,INDEX($M:$M,O348))))</f>
        <v/>
      </c>
      <c r="N348" s="32" t="str">
        <f aca="false">IF(OR(D348="",B348&lt;&gt;"Salg"),"",F348*G348*I348-J348-F348*IF(O348=0,0,INDEX($M:$M,O348)))</f>
        <v/>
      </c>
      <c r="O348" s="34" t="str">
        <f aca="false">IF(D348="","",SUMPRODUCT(MAX(($D$4:D347=D348)*ROW($D$4:D347))))</f>
        <v/>
      </c>
    </row>
    <row r="349" customFormat="false" ht="15" hidden="false" customHeight="false" outlineLevel="0" collapsed="false">
      <c r="A349" s="35"/>
      <c r="B349" s="36"/>
      <c r="C349" s="36"/>
      <c r="D349" s="36"/>
      <c r="E349" s="36"/>
      <c r="F349" s="37"/>
      <c r="G349" s="38"/>
      <c r="H349" s="36"/>
      <c r="I349" s="39"/>
      <c r="J349" s="38"/>
      <c r="K349" s="32" t="str">
        <f aca="false">IF(D349="","",IF(B349="Køb",-(F349*G349*I349+J349),F349*G349*I349-J349))</f>
        <v/>
      </c>
      <c r="L349" s="33" t="str">
        <f aca="false">IF(D349="","",IF(O349=0,0,INDEX($L:$L,O349))+IF(B349="Køb",F349,IF(B349="Salg",-F349,0)))</f>
        <v/>
      </c>
      <c r="M349" s="32" t="str">
        <f aca="false">IF(D349="","",IF(B349="Køb",IF(IF(O349=0,0,INDEX($L:$L,O349))+F349=0,0,(IF(O349=0,0,INDEX($L:$L,O349))*IF(O349=0,0,INDEX($M:$M,O349))+F349*G349*I349+J349)/(IF(O349=0,0,INDEX($L:$L,O349))+F349)),IF(O349=0,0,INDEX($M:$M,O349))))</f>
        <v/>
      </c>
      <c r="N349" s="32" t="str">
        <f aca="false">IF(OR(D349="",B349&lt;&gt;"Salg"),"",F349*G349*I349-J349-F349*IF(O349=0,0,INDEX($M:$M,O349)))</f>
        <v/>
      </c>
      <c r="O349" s="34" t="str">
        <f aca="false">IF(D349="","",SUMPRODUCT(MAX(($D$4:D348=D349)*ROW($D$4:D348))))</f>
        <v/>
      </c>
    </row>
    <row r="350" customFormat="false" ht="15" hidden="false" customHeight="false" outlineLevel="0" collapsed="false">
      <c r="A350" s="35"/>
      <c r="B350" s="36"/>
      <c r="C350" s="36"/>
      <c r="D350" s="36"/>
      <c r="E350" s="36"/>
      <c r="F350" s="37"/>
      <c r="G350" s="38"/>
      <c r="H350" s="36"/>
      <c r="I350" s="39"/>
      <c r="J350" s="38"/>
      <c r="K350" s="32" t="str">
        <f aca="false">IF(D350="","",IF(B350="Køb",-(F350*G350*I350+J350),F350*G350*I350-J350))</f>
        <v/>
      </c>
      <c r="L350" s="33" t="str">
        <f aca="false">IF(D350="","",IF(O350=0,0,INDEX($L:$L,O350))+IF(B350="Køb",F350,IF(B350="Salg",-F350,0)))</f>
        <v/>
      </c>
      <c r="M350" s="32" t="str">
        <f aca="false">IF(D350="","",IF(B350="Køb",IF(IF(O350=0,0,INDEX($L:$L,O350))+F350=0,0,(IF(O350=0,0,INDEX($L:$L,O350))*IF(O350=0,0,INDEX($M:$M,O350))+F350*G350*I350+J350)/(IF(O350=0,0,INDEX($L:$L,O350))+F350)),IF(O350=0,0,INDEX($M:$M,O350))))</f>
        <v/>
      </c>
      <c r="N350" s="32" t="str">
        <f aca="false">IF(OR(D350="",B350&lt;&gt;"Salg"),"",F350*G350*I350-J350-F350*IF(O350=0,0,INDEX($M:$M,O350)))</f>
        <v/>
      </c>
      <c r="O350" s="34" t="str">
        <f aca="false">IF(D350="","",SUMPRODUCT(MAX(($D$4:D349=D350)*ROW($D$4:D349))))</f>
        <v/>
      </c>
    </row>
    <row r="351" customFormat="false" ht="15" hidden="false" customHeight="false" outlineLevel="0" collapsed="false">
      <c r="A351" s="35"/>
      <c r="B351" s="36"/>
      <c r="C351" s="36"/>
      <c r="D351" s="36"/>
      <c r="E351" s="36"/>
      <c r="F351" s="37"/>
      <c r="G351" s="38"/>
      <c r="H351" s="36"/>
      <c r="I351" s="39"/>
      <c r="J351" s="38"/>
      <c r="K351" s="32" t="str">
        <f aca="false">IF(D351="","",IF(B351="Køb",-(F351*G351*I351+J351),F351*G351*I351-J351))</f>
        <v/>
      </c>
      <c r="L351" s="33" t="str">
        <f aca="false">IF(D351="","",IF(O351=0,0,INDEX($L:$L,O351))+IF(B351="Køb",F351,IF(B351="Salg",-F351,0)))</f>
        <v/>
      </c>
      <c r="M351" s="32" t="str">
        <f aca="false">IF(D351="","",IF(B351="Køb",IF(IF(O351=0,0,INDEX($L:$L,O351))+F351=0,0,(IF(O351=0,0,INDEX($L:$L,O351))*IF(O351=0,0,INDEX($M:$M,O351))+F351*G351*I351+J351)/(IF(O351=0,0,INDEX($L:$L,O351))+F351)),IF(O351=0,0,INDEX($M:$M,O351))))</f>
        <v/>
      </c>
      <c r="N351" s="32" t="str">
        <f aca="false">IF(OR(D351="",B351&lt;&gt;"Salg"),"",F351*G351*I351-J351-F351*IF(O351=0,0,INDEX($M:$M,O351)))</f>
        <v/>
      </c>
      <c r="O351" s="34" t="str">
        <f aca="false">IF(D351="","",SUMPRODUCT(MAX(($D$4:D350=D351)*ROW($D$4:D350))))</f>
        <v/>
      </c>
    </row>
    <row r="352" customFormat="false" ht="15" hidden="false" customHeight="false" outlineLevel="0" collapsed="false">
      <c r="A352" s="35"/>
      <c r="B352" s="36"/>
      <c r="C352" s="36"/>
      <c r="D352" s="36"/>
      <c r="E352" s="36"/>
      <c r="F352" s="37"/>
      <c r="G352" s="38"/>
      <c r="H352" s="36"/>
      <c r="I352" s="39"/>
      <c r="J352" s="38"/>
      <c r="K352" s="32" t="str">
        <f aca="false">IF(D352="","",IF(B352="Køb",-(F352*G352*I352+J352),F352*G352*I352-J352))</f>
        <v/>
      </c>
      <c r="L352" s="33" t="str">
        <f aca="false">IF(D352="","",IF(O352=0,0,INDEX($L:$L,O352))+IF(B352="Køb",F352,IF(B352="Salg",-F352,0)))</f>
        <v/>
      </c>
      <c r="M352" s="32" t="str">
        <f aca="false">IF(D352="","",IF(B352="Køb",IF(IF(O352=0,0,INDEX($L:$L,O352))+F352=0,0,(IF(O352=0,0,INDEX($L:$L,O352))*IF(O352=0,0,INDEX($M:$M,O352))+F352*G352*I352+J352)/(IF(O352=0,0,INDEX($L:$L,O352))+F352)),IF(O352=0,0,INDEX($M:$M,O352))))</f>
        <v/>
      </c>
      <c r="N352" s="32" t="str">
        <f aca="false">IF(OR(D352="",B352&lt;&gt;"Salg"),"",F352*G352*I352-J352-F352*IF(O352=0,0,INDEX($M:$M,O352)))</f>
        <v/>
      </c>
      <c r="O352" s="34" t="str">
        <f aca="false">IF(D352="","",SUMPRODUCT(MAX(($D$4:D351=D352)*ROW($D$4:D351))))</f>
        <v/>
      </c>
    </row>
    <row r="353" customFormat="false" ht="15" hidden="false" customHeight="false" outlineLevel="0" collapsed="false">
      <c r="A353" s="35"/>
      <c r="B353" s="36"/>
      <c r="C353" s="36"/>
      <c r="D353" s="36"/>
      <c r="E353" s="36"/>
      <c r="F353" s="37"/>
      <c r="G353" s="38"/>
      <c r="H353" s="36"/>
      <c r="I353" s="39"/>
      <c r="J353" s="38"/>
      <c r="K353" s="32" t="str">
        <f aca="false">IF(D353="","",IF(B353="Køb",-(F353*G353*I353+J353),F353*G353*I353-J353))</f>
        <v/>
      </c>
      <c r="L353" s="33" t="str">
        <f aca="false">IF(D353="","",IF(O353=0,0,INDEX($L:$L,O353))+IF(B353="Køb",F353,IF(B353="Salg",-F353,0)))</f>
        <v/>
      </c>
      <c r="M353" s="32" t="str">
        <f aca="false">IF(D353="","",IF(B353="Køb",IF(IF(O353=0,0,INDEX($L:$L,O353))+F353=0,0,(IF(O353=0,0,INDEX($L:$L,O353))*IF(O353=0,0,INDEX($M:$M,O353))+F353*G353*I353+J353)/(IF(O353=0,0,INDEX($L:$L,O353))+F353)),IF(O353=0,0,INDEX($M:$M,O353))))</f>
        <v/>
      </c>
      <c r="N353" s="32" t="str">
        <f aca="false">IF(OR(D353="",B353&lt;&gt;"Salg"),"",F353*G353*I353-J353-F353*IF(O353=0,0,INDEX($M:$M,O353)))</f>
        <v/>
      </c>
      <c r="O353" s="34" t="str">
        <f aca="false">IF(D353="","",SUMPRODUCT(MAX(($D$4:D352=D353)*ROW($D$4:D352))))</f>
        <v/>
      </c>
    </row>
    <row r="354" customFormat="false" ht="15" hidden="false" customHeight="false" outlineLevel="0" collapsed="false">
      <c r="A354" s="35"/>
      <c r="B354" s="36"/>
      <c r="C354" s="36"/>
      <c r="D354" s="36"/>
      <c r="E354" s="36"/>
      <c r="F354" s="37"/>
      <c r="G354" s="38"/>
      <c r="H354" s="36"/>
      <c r="I354" s="39"/>
      <c r="J354" s="38"/>
      <c r="K354" s="32" t="str">
        <f aca="false">IF(D354="","",IF(B354="Køb",-(F354*G354*I354+J354),F354*G354*I354-J354))</f>
        <v/>
      </c>
      <c r="L354" s="33" t="str">
        <f aca="false">IF(D354="","",IF(O354=0,0,INDEX($L:$L,O354))+IF(B354="Køb",F354,IF(B354="Salg",-F354,0)))</f>
        <v/>
      </c>
      <c r="M354" s="32" t="str">
        <f aca="false">IF(D354="","",IF(B354="Køb",IF(IF(O354=0,0,INDEX($L:$L,O354))+F354=0,0,(IF(O354=0,0,INDEX($L:$L,O354))*IF(O354=0,0,INDEX($M:$M,O354))+F354*G354*I354+J354)/(IF(O354=0,0,INDEX($L:$L,O354))+F354)),IF(O354=0,0,INDEX($M:$M,O354))))</f>
        <v/>
      </c>
      <c r="N354" s="32" t="str">
        <f aca="false">IF(OR(D354="",B354&lt;&gt;"Salg"),"",F354*G354*I354-J354-F354*IF(O354=0,0,INDEX($M:$M,O354)))</f>
        <v/>
      </c>
      <c r="O354" s="34" t="str">
        <f aca="false">IF(D354="","",SUMPRODUCT(MAX(($D$4:D353=D354)*ROW($D$4:D353))))</f>
        <v/>
      </c>
    </row>
    <row r="355" customFormat="false" ht="15" hidden="false" customHeight="false" outlineLevel="0" collapsed="false">
      <c r="A355" s="35"/>
      <c r="B355" s="36"/>
      <c r="C355" s="36"/>
      <c r="D355" s="36"/>
      <c r="E355" s="36"/>
      <c r="F355" s="37"/>
      <c r="G355" s="38"/>
      <c r="H355" s="36"/>
      <c r="I355" s="39"/>
      <c r="J355" s="38"/>
      <c r="K355" s="32" t="str">
        <f aca="false">IF(D355="","",IF(B355="Køb",-(F355*G355*I355+J355),F355*G355*I355-J355))</f>
        <v/>
      </c>
      <c r="L355" s="33" t="str">
        <f aca="false">IF(D355="","",IF(O355=0,0,INDEX($L:$L,O355))+IF(B355="Køb",F355,IF(B355="Salg",-F355,0)))</f>
        <v/>
      </c>
      <c r="M355" s="32" t="str">
        <f aca="false">IF(D355="","",IF(B355="Køb",IF(IF(O355=0,0,INDEX($L:$L,O355))+F355=0,0,(IF(O355=0,0,INDEX($L:$L,O355))*IF(O355=0,0,INDEX($M:$M,O355))+F355*G355*I355+J355)/(IF(O355=0,0,INDEX($L:$L,O355))+F355)),IF(O355=0,0,INDEX($M:$M,O355))))</f>
        <v/>
      </c>
      <c r="N355" s="32" t="str">
        <f aca="false">IF(OR(D355="",B355&lt;&gt;"Salg"),"",F355*G355*I355-J355-F355*IF(O355=0,0,INDEX($M:$M,O355)))</f>
        <v/>
      </c>
      <c r="O355" s="34" t="str">
        <f aca="false">IF(D355="","",SUMPRODUCT(MAX(($D$4:D354=D355)*ROW($D$4:D354))))</f>
        <v/>
      </c>
    </row>
    <row r="356" customFormat="false" ht="15" hidden="false" customHeight="false" outlineLevel="0" collapsed="false">
      <c r="A356" s="35"/>
      <c r="B356" s="36"/>
      <c r="C356" s="36"/>
      <c r="D356" s="36"/>
      <c r="E356" s="36"/>
      <c r="F356" s="37"/>
      <c r="G356" s="38"/>
      <c r="H356" s="36"/>
      <c r="I356" s="39"/>
      <c r="J356" s="38"/>
      <c r="K356" s="32" t="str">
        <f aca="false">IF(D356="","",IF(B356="Køb",-(F356*G356*I356+J356),F356*G356*I356-J356))</f>
        <v/>
      </c>
      <c r="L356" s="33" t="str">
        <f aca="false">IF(D356="","",IF(O356=0,0,INDEX($L:$L,O356))+IF(B356="Køb",F356,IF(B356="Salg",-F356,0)))</f>
        <v/>
      </c>
      <c r="M356" s="32" t="str">
        <f aca="false">IF(D356="","",IF(B356="Køb",IF(IF(O356=0,0,INDEX($L:$L,O356))+F356=0,0,(IF(O356=0,0,INDEX($L:$L,O356))*IF(O356=0,0,INDEX($M:$M,O356))+F356*G356*I356+J356)/(IF(O356=0,0,INDEX($L:$L,O356))+F356)),IF(O356=0,0,INDEX($M:$M,O356))))</f>
        <v/>
      </c>
      <c r="N356" s="32" t="str">
        <f aca="false">IF(OR(D356="",B356&lt;&gt;"Salg"),"",F356*G356*I356-J356-F356*IF(O356=0,0,INDEX($M:$M,O356)))</f>
        <v/>
      </c>
      <c r="O356" s="34" t="str">
        <f aca="false">IF(D356="","",SUMPRODUCT(MAX(($D$4:D355=D356)*ROW($D$4:D355))))</f>
        <v/>
      </c>
    </row>
    <row r="357" customFormat="false" ht="15" hidden="false" customHeight="false" outlineLevel="0" collapsed="false">
      <c r="A357" s="35"/>
      <c r="B357" s="36"/>
      <c r="C357" s="36"/>
      <c r="D357" s="36"/>
      <c r="E357" s="36"/>
      <c r="F357" s="37"/>
      <c r="G357" s="38"/>
      <c r="H357" s="36"/>
      <c r="I357" s="39"/>
      <c r="J357" s="38"/>
      <c r="K357" s="32" t="str">
        <f aca="false">IF(D357="","",IF(B357="Køb",-(F357*G357*I357+J357),F357*G357*I357-J357))</f>
        <v/>
      </c>
      <c r="L357" s="33" t="str">
        <f aca="false">IF(D357="","",IF(O357=0,0,INDEX($L:$L,O357))+IF(B357="Køb",F357,IF(B357="Salg",-F357,0)))</f>
        <v/>
      </c>
      <c r="M357" s="32" t="str">
        <f aca="false">IF(D357="","",IF(B357="Køb",IF(IF(O357=0,0,INDEX($L:$L,O357))+F357=0,0,(IF(O357=0,0,INDEX($L:$L,O357))*IF(O357=0,0,INDEX($M:$M,O357))+F357*G357*I357+J357)/(IF(O357=0,0,INDEX($L:$L,O357))+F357)),IF(O357=0,0,INDEX($M:$M,O357))))</f>
        <v/>
      </c>
      <c r="N357" s="32" t="str">
        <f aca="false">IF(OR(D357="",B357&lt;&gt;"Salg"),"",F357*G357*I357-J357-F357*IF(O357=0,0,INDEX($M:$M,O357)))</f>
        <v/>
      </c>
      <c r="O357" s="34" t="str">
        <f aca="false">IF(D357="","",SUMPRODUCT(MAX(($D$4:D356=D357)*ROW($D$4:D356))))</f>
        <v/>
      </c>
    </row>
    <row r="358" customFormat="false" ht="15" hidden="false" customHeight="false" outlineLevel="0" collapsed="false">
      <c r="A358" s="35"/>
      <c r="B358" s="36"/>
      <c r="C358" s="36"/>
      <c r="D358" s="36"/>
      <c r="E358" s="36"/>
      <c r="F358" s="37"/>
      <c r="G358" s="38"/>
      <c r="H358" s="36"/>
      <c r="I358" s="39"/>
      <c r="J358" s="38"/>
      <c r="K358" s="32" t="str">
        <f aca="false">IF(D358="","",IF(B358="Køb",-(F358*G358*I358+J358),F358*G358*I358-J358))</f>
        <v/>
      </c>
      <c r="L358" s="33" t="str">
        <f aca="false">IF(D358="","",IF(O358=0,0,INDEX($L:$L,O358))+IF(B358="Køb",F358,IF(B358="Salg",-F358,0)))</f>
        <v/>
      </c>
      <c r="M358" s="32" t="str">
        <f aca="false">IF(D358="","",IF(B358="Køb",IF(IF(O358=0,0,INDEX($L:$L,O358))+F358=0,0,(IF(O358=0,0,INDEX($L:$L,O358))*IF(O358=0,0,INDEX($M:$M,O358))+F358*G358*I358+J358)/(IF(O358=0,0,INDEX($L:$L,O358))+F358)),IF(O358=0,0,INDEX($M:$M,O358))))</f>
        <v/>
      </c>
      <c r="N358" s="32" t="str">
        <f aca="false">IF(OR(D358="",B358&lt;&gt;"Salg"),"",F358*G358*I358-J358-F358*IF(O358=0,0,INDEX($M:$M,O358)))</f>
        <v/>
      </c>
      <c r="O358" s="34" t="str">
        <f aca="false">IF(D358="","",SUMPRODUCT(MAX(($D$4:D357=D358)*ROW($D$4:D357))))</f>
        <v/>
      </c>
    </row>
    <row r="359" customFormat="false" ht="15" hidden="false" customHeight="false" outlineLevel="0" collapsed="false">
      <c r="A359" s="35"/>
      <c r="B359" s="36"/>
      <c r="C359" s="36"/>
      <c r="D359" s="36"/>
      <c r="E359" s="36"/>
      <c r="F359" s="37"/>
      <c r="G359" s="38"/>
      <c r="H359" s="36"/>
      <c r="I359" s="39"/>
      <c r="J359" s="38"/>
      <c r="K359" s="32" t="str">
        <f aca="false">IF(D359="","",IF(B359="Køb",-(F359*G359*I359+J359),F359*G359*I359-J359))</f>
        <v/>
      </c>
      <c r="L359" s="33" t="str">
        <f aca="false">IF(D359="","",IF(O359=0,0,INDEX($L:$L,O359))+IF(B359="Køb",F359,IF(B359="Salg",-F359,0)))</f>
        <v/>
      </c>
      <c r="M359" s="32" t="str">
        <f aca="false">IF(D359="","",IF(B359="Køb",IF(IF(O359=0,0,INDEX($L:$L,O359))+F359=0,0,(IF(O359=0,0,INDEX($L:$L,O359))*IF(O359=0,0,INDEX($M:$M,O359))+F359*G359*I359+J359)/(IF(O359=0,0,INDEX($L:$L,O359))+F359)),IF(O359=0,0,INDEX($M:$M,O359))))</f>
        <v/>
      </c>
      <c r="N359" s="32" t="str">
        <f aca="false">IF(OR(D359="",B359&lt;&gt;"Salg"),"",F359*G359*I359-J359-F359*IF(O359=0,0,INDEX($M:$M,O359)))</f>
        <v/>
      </c>
      <c r="O359" s="34" t="str">
        <f aca="false">IF(D359="","",SUMPRODUCT(MAX(($D$4:D358=D359)*ROW($D$4:D358))))</f>
        <v/>
      </c>
    </row>
    <row r="360" customFormat="false" ht="15" hidden="false" customHeight="false" outlineLevel="0" collapsed="false">
      <c r="A360" s="35"/>
      <c r="B360" s="36"/>
      <c r="C360" s="36"/>
      <c r="D360" s="36"/>
      <c r="E360" s="36"/>
      <c r="F360" s="37"/>
      <c r="G360" s="38"/>
      <c r="H360" s="36"/>
      <c r="I360" s="39"/>
      <c r="J360" s="38"/>
      <c r="K360" s="32" t="str">
        <f aca="false">IF(D360="","",IF(B360="Køb",-(F360*G360*I360+J360),F360*G360*I360-J360))</f>
        <v/>
      </c>
      <c r="L360" s="33" t="str">
        <f aca="false">IF(D360="","",IF(O360=0,0,INDEX($L:$L,O360))+IF(B360="Køb",F360,IF(B360="Salg",-F360,0)))</f>
        <v/>
      </c>
      <c r="M360" s="32" t="str">
        <f aca="false">IF(D360="","",IF(B360="Køb",IF(IF(O360=0,0,INDEX($L:$L,O360))+F360=0,0,(IF(O360=0,0,INDEX($L:$L,O360))*IF(O360=0,0,INDEX($M:$M,O360))+F360*G360*I360+J360)/(IF(O360=0,0,INDEX($L:$L,O360))+F360)),IF(O360=0,0,INDEX($M:$M,O360))))</f>
        <v/>
      </c>
      <c r="N360" s="32" t="str">
        <f aca="false">IF(OR(D360="",B360&lt;&gt;"Salg"),"",F360*G360*I360-J360-F360*IF(O360=0,0,INDEX($M:$M,O360)))</f>
        <v/>
      </c>
      <c r="O360" s="34" t="str">
        <f aca="false">IF(D360="","",SUMPRODUCT(MAX(($D$4:D359=D360)*ROW($D$4:D359))))</f>
        <v/>
      </c>
    </row>
    <row r="361" customFormat="false" ht="15" hidden="false" customHeight="false" outlineLevel="0" collapsed="false">
      <c r="A361" s="35"/>
      <c r="B361" s="36"/>
      <c r="C361" s="36"/>
      <c r="D361" s="36"/>
      <c r="E361" s="36"/>
      <c r="F361" s="37"/>
      <c r="G361" s="38"/>
      <c r="H361" s="36"/>
      <c r="I361" s="39"/>
      <c r="J361" s="38"/>
      <c r="K361" s="32" t="str">
        <f aca="false">IF(D361="","",IF(B361="Køb",-(F361*G361*I361+J361),F361*G361*I361-J361))</f>
        <v/>
      </c>
      <c r="L361" s="33" t="str">
        <f aca="false">IF(D361="","",IF(O361=0,0,INDEX($L:$L,O361))+IF(B361="Køb",F361,IF(B361="Salg",-F361,0)))</f>
        <v/>
      </c>
      <c r="M361" s="32" t="str">
        <f aca="false">IF(D361="","",IF(B361="Køb",IF(IF(O361=0,0,INDEX($L:$L,O361))+F361=0,0,(IF(O361=0,0,INDEX($L:$L,O361))*IF(O361=0,0,INDEX($M:$M,O361))+F361*G361*I361+J361)/(IF(O361=0,0,INDEX($L:$L,O361))+F361)),IF(O361=0,0,INDEX($M:$M,O361))))</f>
        <v/>
      </c>
      <c r="N361" s="32" t="str">
        <f aca="false">IF(OR(D361="",B361&lt;&gt;"Salg"),"",F361*G361*I361-J361-F361*IF(O361=0,0,INDEX($M:$M,O361)))</f>
        <v/>
      </c>
      <c r="O361" s="34" t="str">
        <f aca="false">IF(D361="","",SUMPRODUCT(MAX(($D$4:D360=D361)*ROW($D$4:D360))))</f>
        <v/>
      </c>
    </row>
    <row r="362" customFormat="false" ht="15" hidden="false" customHeight="false" outlineLevel="0" collapsed="false">
      <c r="A362" s="35"/>
      <c r="B362" s="36"/>
      <c r="C362" s="36"/>
      <c r="D362" s="36"/>
      <c r="E362" s="36"/>
      <c r="F362" s="37"/>
      <c r="G362" s="38"/>
      <c r="H362" s="36"/>
      <c r="I362" s="39"/>
      <c r="J362" s="38"/>
      <c r="K362" s="32" t="str">
        <f aca="false">IF(D362="","",IF(B362="Køb",-(F362*G362*I362+J362),F362*G362*I362-J362))</f>
        <v/>
      </c>
      <c r="L362" s="33" t="str">
        <f aca="false">IF(D362="","",IF(O362=0,0,INDEX($L:$L,O362))+IF(B362="Køb",F362,IF(B362="Salg",-F362,0)))</f>
        <v/>
      </c>
      <c r="M362" s="32" t="str">
        <f aca="false">IF(D362="","",IF(B362="Køb",IF(IF(O362=0,0,INDEX($L:$L,O362))+F362=0,0,(IF(O362=0,0,INDEX($L:$L,O362))*IF(O362=0,0,INDEX($M:$M,O362))+F362*G362*I362+J362)/(IF(O362=0,0,INDEX($L:$L,O362))+F362)),IF(O362=0,0,INDEX($M:$M,O362))))</f>
        <v/>
      </c>
      <c r="N362" s="32" t="str">
        <f aca="false">IF(OR(D362="",B362&lt;&gt;"Salg"),"",F362*G362*I362-J362-F362*IF(O362=0,0,INDEX($M:$M,O362)))</f>
        <v/>
      </c>
      <c r="O362" s="34" t="str">
        <f aca="false">IF(D362="","",SUMPRODUCT(MAX(($D$4:D361=D362)*ROW($D$4:D361))))</f>
        <v/>
      </c>
    </row>
    <row r="363" customFormat="false" ht="15" hidden="false" customHeight="false" outlineLevel="0" collapsed="false">
      <c r="A363" s="35"/>
      <c r="B363" s="36"/>
      <c r="C363" s="36"/>
      <c r="D363" s="36"/>
      <c r="E363" s="36"/>
      <c r="F363" s="37"/>
      <c r="G363" s="38"/>
      <c r="H363" s="36"/>
      <c r="I363" s="39"/>
      <c r="J363" s="38"/>
      <c r="K363" s="32" t="str">
        <f aca="false">IF(D363="","",IF(B363="Køb",-(F363*G363*I363+J363),F363*G363*I363-J363))</f>
        <v/>
      </c>
      <c r="L363" s="33" t="str">
        <f aca="false">IF(D363="","",IF(O363=0,0,INDEX($L:$L,O363))+IF(B363="Køb",F363,IF(B363="Salg",-F363,0)))</f>
        <v/>
      </c>
      <c r="M363" s="32" t="str">
        <f aca="false">IF(D363="","",IF(B363="Køb",IF(IF(O363=0,0,INDEX($L:$L,O363))+F363=0,0,(IF(O363=0,0,INDEX($L:$L,O363))*IF(O363=0,0,INDEX($M:$M,O363))+F363*G363*I363+J363)/(IF(O363=0,0,INDEX($L:$L,O363))+F363)),IF(O363=0,0,INDEX($M:$M,O363))))</f>
        <v/>
      </c>
      <c r="N363" s="32" t="str">
        <f aca="false">IF(OR(D363="",B363&lt;&gt;"Salg"),"",F363*G363*I363-J363-F363*IF(O363=0,0,INDEX($M:$M,O363)))</f>
        <v/>
      </c>
      <c r="O363" s="34" t="str">
        <f aca="false">IF(D363="","",SUMPRODUCT(MAX(($D$4:D362=D363)*ROW($D$4:D362))))</f>
        <v/>
      </c>
    </row>
    <row r="364" customFormat="false" ht="15" hidden="false" customHeight="false" outlineLevel="0" collapsed="false">
      <c r="A364" s="35"/>
      <c r="B364" s="36"/>
      <c r="C364" s="36"/>
      <c r="D364" s="36"/>
      <c r="E364" s="36"/>
      <c r="F364" s="37"/>
      <c r="G364" s="38"/>
      <c r="H364" s="36"/>
      <c r="I364" s="39"/>
      <c r="J364" s="38"/>
      <c r="K364" s="32" t="str">
        <f aca="false">IF(D364="","",IF(B364="Køb",-(F364*G364*I364+J364),F364*G364*I364-J364))</f>
        <v/>
      </c>
      <c r="L364" s="33" t="str">
        <f aca="false">IF(D364="","",IF(O364=0,0,INDEX($L:$L,O364))+IF(B364="Køb",F364,IF(B364="Salg",-F364,0)))</f>
        <v/>
      </c>
      <c r="M364" s="32" t="str">
        <f aca="false">IF(D364="","",IF(B364="Køb",IF(IF(O364=0,0,INDEX($L:$L,O364))+F364=0,0,(IF(O364=0,0,INDEX($L:$L,O364))*IF(O364=0,0,INDEX($M:$M,O364))+F364*G364*I364+J364)/(IF(O364=0,0,INDEX($L:$L,O364))+F364)),IF(O364=0,0,INDEX($M:$M,O364))))</f>
        <v/>
      </c>
      <c r="N364" s="32" t="str">
        <f aca="false">IF(OR(D364="",B364&lt;&gt;"Salg"),"",F364*G364*I364-J364-F364*IF(O364=0,0,INDEX($M:$M,O364)))</f>
        <v/>
      </c>
      <c r="O364" s="34" t="str">
        <f aca="false">IF(D364="","",SUMPRODUCT(MAX(($D$4:D363=D364)*ROW($D$4:D363))))</f>
        <v/>
      </c>
    </row>
    <row r="365" customFormat="false" ht="15" hidden="false" customHeight="false" outlineLevel="0" collapsed="false">
      <c r="A365" s="35"/>
      <c r="B365" s="36"/>
      <c r="C365" s="36"/>
      <c r="D365" s="36"/>
      <c r="E365" s="36"/>
      <c r="F365" s="37"/>
      <c r="G365" s="38"/>
      <c r="H365" s="36"/>
      <c r="I365" s="39"/>
      <c r="J365" s="38"/>
      <c r="K365" s="32" t="str">
        <f aca="false">IF(D365="","",IF(B365="Køb",-(F365*G365*I365+J365),F365*G365*I365-J365))</f>
        <v/>
      </c>
      <c r="L365" s="33" t="str">
        <f aca="false">IF(D365="","",IF(O365=0,0,INDEX($L:$L,O365))+IF(B365="Køb",F365,IF(B365="Salg",-F365,0)))</f>
        <v/>
      </c>
      <c r="M365" s="32" t="str">
        <f aca="false">IF(D365="","",IF(B365="Køb",IF(IF(O365=0,0,INDEX($L:$L,O365))+F365=0,0,(IF(O365=0,0,INDEX($L:$L,O365))*IF(O365=0,0,INDEX($M:$M,O365))+F365*G365*I365+J365)/(IF(O365=0,0,INDEX($L:$L,O365))+F365)),IF(O365=0,0,INDEX($M:$M,O365))))</f>
        <v/>
      </c>
      <c r="N365" s="32" t="str">
        <f aca="false">IF(OR(D365="",B365&lt;&gt;"Salg"),"",F365*G365*I365-J365-F365*IF(O365=0,0,INDEX($M:$M,O365)))</f>
        <v/>
      </c>
      <c r="O365" s="34" t="str">
        <f aca="false">IF(D365="","",SUMPRODUCT(MAX(($D$4:D364=D365)*ROW($D$4:D364))))</f>
        <v/>
      </c>
    </row>
    <row r="366" customFormat="false" ht="15" hidden="false" customHeight="false" outlineLevel="0" collapsed="false">
      <c r="A366" s="35"/>
      <c r="B366" s="36"/>
      <c r="C366" s="36"/>
      <c r="D366" s="36"/>
      <c r="E366" s="36"/>
      <c r="F366" s="37"/>
      <c r="G366" s="38"/>
      <c r="H366" s="36"/>
      <c r="I366" s="39"/>
      <c r="J366" s="38"/>
      <c r="K366" s="32" t="str">
        <f aca="false">IF(D366="","",IF(B366="Køb",-(F366*G366*I366+J366),F366*G366*I366-J366))</f>
        <v/>
      </c>
      <c r="L366" s="33" t="str">
        <f aca="false">IF(D366="","",IF(O366=0,0,INDEX($L:$L,O366))+IF(B366="Køb",F366,IF(B366="Salg",-F366,0)))</f>
        <v/>
      </c>
      <c r="M366" s="32" t="str">
        <f aca="false">IF(D366="","",IF(B366="Køb",IF(IF(O366=0,0,INDEX($L:$L,O366))+F366=0,0,(IF(O366=0,0,INDEX($L:$L,O366))*IF(O366=0,0,INDEX($M:$M,O366))+F366*G366*I366+J366)/(IF(O366=0,0,INDEX($L:$L,O366))+F366)),IF(O366=0,0,INDEX($M:$M,O366))))</f>
        <v/>
      </c>
      <c r="N366" s="32" t="str">
        <f aca="false">IF(OR(D366="",B366&lt;&gt;"Salg"),"",F366*G366*I366-J366-F366*IF(O366=0,0,INDEX($M:$M,O366)))</f>
        <v/>
      </c>
      <c r="O366" s="34" t="str">
        <f aca="false">IF(D366="","",SUMPRODUCT(MAX(($D$4:D365=D366)*ROW($D$4:D365))))</f>
        <v/>
      </c>
    </row>
    <row r="367" customFormat="false" ht="15" hidden="false" customHeight="false" outlineLevel="0" collapsed="false">
      <c r="A367" s="35"/>
      <c r="B367" s="36"/>
      <c r="C367" s="36"/>
      <c r="D367" s="36"/>
      <c r="E367" s="36"/>
      <c r="F367" s="37"/>
      <c r="G367" s="38"/>
      <c r="H367" s="36"/>
      <c r="I367" s="39"/>
      <c r="J367" s="38"/>
      <c r="K367" s="32" t="str">
        <f aca="false">IF(D367="","",IF(B367="Køb",-(F367*G367*I367+J367),F367*G367*I367-J367))</f>
        <v/>
      </c>
      <c r="L367" s="33" t="str">
        <f aca="false">IF(D367="","",IF(O367=0,0,INDEX($L:$L,O367))+IF(B367="Køb",F367,IF(B367="Salg",-F367,0)))</f>
        <v/>
      </c>
      <c r="M367" s="32" t="str">
        <f aca="false">IF(D367="","",IF(B367="Køb",IF(IF(O367=0,0,INDEX($L:$L,O367))+F367=0,0,(IF(O367=0,0,INDEX($L:$L,O367))*IF(O367=0,0,INDEX($M:$M,O367))+F367*G367*I367+J367)/(IF(O367=0,0,INDEX($L:$L,O367))+F367)),IF(O367=0,0,INDEX($M:$M,O367))))</f>
        <v/>
      </c>
      <c r="N367" s="32" t="str">
        <f aca="false">IF(OR(D367="",B367&lt;&gt;"Salg"),"",F367*G367*I367-J367-F367*IF(O367=0,0,INDEX($M:$M,O367)))</f>
        <v/>
      </c>
      <c r="O367" s="34" t="str">
        <f aca="false">IF(D367="","",SUMPRODUCT(MAX(($D$4:D366=D367)*ROW($D$4:D366))))</f>
        <v/>
      </c>
    </row>
    <row r="368" customFormat="false" ht="15" hidden="false" customHeight="false" outlineLevel="0" collapsed="false">
      <c r="A368" s="35"/>
      <c r="B368" s="36"/>
      <c r="C368" s="36"/>
      <c r="D368" s="36"/>
      <c r="E368" s="36"/>
      <c r="F368" s="37"/>
      <c r="G368" s="38"/>
      <c r="H368" s="36"/>
      <c r="I368" s="39"/>
      <c r="J368" s="38"/>
      <c r="K368" s="32" t="str">
        <f aca="false">IF(D368="","",IF(B368="Køb",-(F368*G368*I368+J368),F368*G368*I368-J368))</f>
        <v/>
      </c>
      <c r="L368" s="33" t="str">
        <f aca="false">IF(D368="","",IF(O368=0,0,INDEX($L:$L,O368))+IF(B368="Køb",F368,IF(B368="Salg",-F368,0)))</f>
        <v/>
      </c>
      <c r="M368" s="32" t="str">
        <f aca="false">IF(D368="","",IF(B368="Køb",IF(IF(O368=0,0,INDEX($L:$L,O368))+F368=0,0,(IF(O368=0,0,INDEX($L:$L,O368))*IF(O368=0,0,INDEX($M:$M,O368))+F368*G368*I368+J368)/(IF(O368=0,0,INDEX($L:$L,O368))+F368)),IF(O368=0,0,INDEX($M:$M,O368))))</f>
        <v/>
      </c>
      <c r="N368" s="32" t="str">
        <f aca="false">IF(OR(D368="",B368&lt;&gt;"Salg"),"",F368*G368*I368-J368-F368*IF(O368=0,0,INDEX($M:$M,O368)))</f>
        <v/>
      </c>
      <c r="O368" s="34" t="str">
        <f aca="false">IF(D368="","",SUMPRODUCT(MAX(($D$4:D367=D368)*ROW($D$4:D367))))</f>
        <v/>
      </c>
    </row>
    <row r="369" customFormat="false" ht="15" hidden="false" customHeight="false" outlineLevel="0" collapsed="false">
      <c r="A369" s="35"/>
      <c r="B369" s="36"/>
      <c r="C369" s="36"/>
      <c r="D369" s="36"/>
      <c r="E369" s="36"/>
      <c r="F369" s="37"/>
      <c r="G369" s="38"/>
      <c r="H369" s="36"/>
      <c r="I369" s="39"/>
      <c r="J369" s="38"/>
      <c r="K369" s="32" t="str">
        <f aca="false">IF(D369="","",IF(B369="Køb",-(F369*G369*I369+J369),F369*G369*I369-J369))</f>
        <v/>
      </c>
      <c r="L369" s="33" t="str">
        <f aca="false">IF(D369="","",IF(O369=0,0,INDEX($L:$L,O369))+IF(B369="Køb",F369,IF(B369="Salg",-F369,0)))</f>
        <v/>
      </c>
      <c r="M369" s="32" t="str">
        <f aca="false">IF(D369="","",IF(B369="Køb",IF(IF(O369=0,0,INDEX($L:$L,O369))+F369=0,0,(IF(O369=0,0,INDEX($L:$L,O369))*IF(O369=0,0,INDEX($M:$M,O369))+F369*G369*I369+J369)/(IF(O369=0,0,INDEX($L:$L,O369))+F369)),IF(O369=0,0,INDEX($M:$M,O369))))</f>
        <v/>
      </c>
      <c r="N369" s="32" t="str">
        <f aca="false">IF(OR(D369="",B369&lt;&gt;"Salg"),"",F369*G369*I369-J369-F369*IF(O369=0,0,INDEX($M:$M,O369)))</f>
        <v/>
      </c>
      <c r="O369" s="34" t="str">
        <f aca="false">IF(D369="","",SUMPRODUCT(MAX(($D$4:D368=D369)*ROW($D$4:D368))))</f>
        <v/>
      </c>
    </row>
    <row r="370" customFormat="false" ht="15" hidden="false" customHeight="false" outlineLevel="0" collapsed="false">
      <c r="A370" s="35"/>
      <c r="B370" s="36"/>
      <c r="C370" s="36"/>
      <c r="D370" s="36"/>
      <c r="E370" s="36"/>
      <c r="F370" s="37"/>
      <c r="G370" s="38"/>
      <c r="H370" s="36"/>
      <c r="I370" s="39"/>
      <c r="J370" s="38"/>
      <c r="K370" s="32" t="str">
        <f aca="false">IF(D370="","",IF(B370="Køb",-(F370*G370*I370+J370),F370*G370*I370-J370))</f>
        <v/>
      </c>
      <c r="L370" s="33" t="str">
        <f aca="false">IF(D370="","",IF(O370=0,0,INDEX($L:$L,O370))+IF(B370="Køb",F370,IF(B370="Salg",-F370,0)))</f>
        <v/>
      </c>
      <c r="M370" s="32" t="str">
        <f aca="false">IF(D370="","",IF(B370="Køb",IF(IF(O370=0,0,INDEX($L:$L,O370))+F370=0,0,(IF(O370=0,0,INDEX($L:$L,O370))*IF(O370=0,0,INDEX($M:$M,O370))+F370*G370*I370+J370)/(IF(O370=0,0,INDEX($L:$L,O370))+F370)),IF(O370=0,0,INDEX($M:$M,O370))))</f>
        <v/>
      </c>
      <c r="N370" s="32" t="str">
        <f aca="false">IF(OR(D370="",B370&lt;&gt;"Salg"),"",F370*G370*I370-J370-F370*IF(O370=0,0,INDEX($M:$M,O370)))</f>
        <v/>
      </c>
      <c r="O370" s="34" t="str">
        <f aca="false">IF(D370="","",SUMPRODUCT(MAX(($D$4:D369=D370)*ROW($D$4:D369))))</f>
        <v/>
      </c>
    </row>
    <row r="371" customFormat="false" ht="15" hidden="false" customHeight="false" outlineLevel="0" collapsed="false">
      <c r="A371" s="35"/>
      <c r="B371" s="36"/>
      <c r="C371" s="36"/>
      <c r="D371" s="36"/>
      <c r="E371" s="36"/>
      <c r="F371" s="37"/>
      <c r="G371" s="38"/>
      <c r="H371" s="36"/>
      <c r="I371" s="39"/>
      <c r="J371" s="38"/>
      <c r="K371" s="32" t="str">
        <f aca="false">IF(D371="","",IF(B371="Køb",-(F371*G371*I371+J371),F371*G371*I371-J371))</f>
        <v/>
      </c>
      <c r="L371" s="33" t="str">
        <f aca="false">IF(D371="","",IF(O371=0,0,INDEX($L:$L,O371))+IF(B371="Køb",F371,IF(B371="Salg",-F371,0)))</f>
        <v/>
      </c>
      <c r="M371" s="32" t="str">
        <f aca="false">IF(D371="","",IF(B371="Køb",IF(IF(O371=0,0,INDEX($L:$L,O371))+F371=0,0,(IF(O371=0,0,INDEX($L:$L,O371))*IF(O371=0,0,INDEX($M:$M,O371))+F371*G371*I371+J371)/(IF(O371=0,0,INDEX($L:$L,O371))+F371)),IF(O371=0,0,INDEX($M:$M,O371))))</f>
        <v/>
      </c>
      <c r="N371" s="32" t="str">
        <f aca="false">IF(OR(D371="",B371&lt;&gt;"Salg"),"",F371*G371*I371-J371-F371*IF(O371=0,0,INDEX($M:$M,O371)))</f>
        <v/>
      </c>
      <c r="O371" s="34" t="str">
        <f aca="false">IF(D371="","",SUMPRODUCT(MAX(($D$4:D370=D371)*ROW($D$4:D370))))</f>
        <v/>
      </c>
    </row>
    <row r="372" customFormat="false" ht="15" hidden="false" customHeight="false" outlineLevel="0" collapsed="false">
      <c r="A372" s="35"/>
      <c r="B372" s="36"/>
      <c r="C372" s="36"/>
      <c r="D372" s="36"/>
      <c r="E372" s="36"/>
      <c r="F372" s="37"/>
      <c r="G372" s="38"/>
      <c r="H372" s="36"/>
      <c r="I372" s="39"/>
      <c r="J372" s="38"/>
      <c r="K372" s="32" t="str">
        <f aca="false">IF(D372="","",IF(B372="Køb",-(F372*G372*I372+J372),F372*G372*I372-J372))</f>
        <v/>
      </c>
      <c r="L372" s="33" t="str">
        <f aca="false">IF(D372="","",IF(O372=0,0,INDEX($L:$L,O372))+IF(B372="Køb",F372,IF(B372="Salg",-F372,0)))</f>
        <v/>
      </c>
      <c r="M372" s="32" t="str">
        <f aca="false">IF(D372="","",IF(B372="Køb",IF(IF(O372=0,0,INDEX($L:$L,O372))+F372=0,0,(IF(O372=0,0,INDEX($L:$L,O372))*IF(O372=0,0,INDEX($M:$M,O372))+F372*G372*I372+J372)/(IF(O372=0,0,INDEX($L:$L,O372))+F372)),IF(O372=0,0,INDEX($M:$M,O372))))</f>
        <v/>
      </c>
      <c r="N372" s="32" t="str">
        <f aca="false">IF(OR(D372="",B372&lt;&gt;"Salg"),"",F372*G372*I372-J372-F372*IF(O372=0,0,INDEX($M:$M,O372)))</f>
        <v/>
      </c>
      <c r="O372" s="34" t="str">
        <f aca="false">IF(D372="","",SUMPRODUCT(MAX(($D$4:D371=D372)*ROW($D$4:D371))))</f>
        <v/>
      </c>
    </row>
    <row r="373" customFormat="false" ht="15" hidden="false" customHeight="false" outlineLevel="0" collapsed="false">
      <c r="A373" s="35"/>
      <c r="B373" s="36"/>
      <c r="C373" s="36"/>
      <c r="D373" s="36"/>
      <c r="E373" s="36"/>
      <c r="F373" s="37"/>
      <c r="G373" s="38"/>
      <c r="H373" s="36"/>
      <c r="I373" s="39"/>
      <c r="J373" s="38"/>
      <c r="K373" s="32" t="str">
        <f aca="false">IF(D373="","",IF(B373="Køb",-(F373*G373*I373+J373),F373*G373*I373-J373))</f>
        <v/>
      </c>
      <c r="L373" s="33" t="str">
        <f aca="false">IF(D373="","",IF(O373=0,0,INDEX($L:$L,O373))+IF(B373="Køb",F373,IF(B373="Salg",-F373,0)))</f>
        <v/>
      </c>
      <c r="M373" s="32" t="str">
        <f aca="false">IF(D373="","",IF(B373="Køb",IF(IF(O373=0,0,INDEX($L:$L,O373))+F373=0,0,(IF(O373=0,0,INDEX($L:$L,O373))*IF(O373=0,0,INDEX($M:$M,O373))+F373*G373*I373+J373)/(IF(O373=0,0,INDEX($L:$L,O373))+F373)),IF(O373=0,0,INDEX($M:$M,O373))))</f>
        <v/>
      </c>
      <c r="N373" s="32" t="str">
        <f aca="false">IF(OR(D373="",B373&lt;&gt;"Salg"),"",F373*G373*I373-J373-F373*IF(O373=0,0,INDEX($M:$M,O373)))</f>
        <v/>
      </c>
      <c r="O373" s="34" t="str">
        <f aca="false">IF(D373="","",SUMPRODUCT(MAX(($D$4:D372=D373)*ROW($D$4:D372))))</f>
        <v/>
      </c>
    </row>
    <row r="374" customFormat="false" ht="15" hidden="false" customHeight="false" outlineLevel="0" collapsed="false">
      <c r="A374" s="35"/>
      <c r="B374" s="36"/>
      <c r="C374" s="36"/>
      <c r="D374" s="36"/>
      <c r="E374" s="36"/>
      <c r="F374" s="37"/>
      <c r="G374" s="38"/>
      <c r="H374" s="36"/>
      <c r="I374" s="39"/>
      <c r="J374" s="38"/>
      <c r="K374" s="32" t="str">
        <f aca="false">IF(D374="","",IF(B374="Køb",-(F374*G374*I374+J374),F374*G374*I374-J374))</f>
        <v/>
      </c>
      <c r="L374" s="33" t="str">
        <f aca="false">IF(D374="","",IF(O374=0,0,INDEX($L:$L,O374))+IF(B374="Køb",F374,IF(B374="Salg",-F374,0)))</f>
        <v/>
      </c>
      <c r="M374" s="32" t="str">
        <f aca="false">IF(D374="","",IF(B374="Køb",IF(IF(O374=0,0,INDEX($L:$L,O374))+F374=0,0,(IF(O374=0,0,INDEX($L:$L,O374))*IF(O374=0,0,INDEX($M:$M,O374))+F374*G374*I374+J374)/(IF(O374=0,0,INDEX($L:$L,O374))+F374)),IF(O374=0,0,INDEX($M:$M,O374))))</f>
        <v/>
      </c>
      <c r="N374" s="32" t="str">
        <f aca="false">IF(OR(D374="",B374&lt;&gt;"Salg"),"",F374*G374*I374-J374-F374*IF(O374=0,0,INDEX($M:$M,O374)))</f>
        <v/>
      </c>
      <c r="O374" s="34" t="str">
        <f aca="false">IF(D374="","",SUMPRODUCT(MAX(($D$4:D373=D374)*ROW($D$4:D373))))</f>
        <v/>
      </c>
    </row>
    <row r="375" customFormat="false" ht="15" hidden="false" customHeight="false" outlineLevel="0" collapsed="false">
      <c r="A375" s="35"/>
      <c r="B375" s="36"/>
      <c r="C375" s="36"/>
      <c r="D375" s="36"/>
      <c r="E375" s="36"/>
      <c r="F375" s="37"/>
      <c r="G375" s="38"/>
      <c r="H375" s="36"/>
      <c r="I375" s="39"/>
      <c r="J375" s="38"/>
      <c r="K375" s="32" t="str">
        <f aca="false">IF(D375="","",IF(B375="Køb",-(F375*G375*I375+J375),F375*G375*I375-J375))</f>
        <v/>
      </c>
      <c r="L375" s="33" t="str">
        <f aca="false">IF(D375="","",IF(O375=0,0,INDEX($L:$L,O375))+IF(B375="Køb",F375,IF(B375="Salg",-F375,0)))</f>
        <v/>
      </c>
      <c r="M375" s="32" t="str">
        <f aca="false">IF(D375="","",IF(B375="Køb",IF(IF(O375=0,0,INDEX($L:$L,O375))+F375=0,0,(IF(O375=0,0,INDEX($L:$L,O375))*IF(O375=0,0,INDEX($M:$M,O375))+F375*G375*I375+J375)/(IF(O375=0,0,INDEX($L:$L,O375))+F375)),IF(O375=0,0,INDEX($M:$M,O375))))</f>
        <v/>
      </c>
      <c r="N375" s="32" t="str">
        <f aca="false">IF(OR(D375="",B375&lt;&gt;"Salg"),"",F375*G375*I375-J375-F375*IF(O375=0,0,INDEX($M:$M,O375)))</f>
        <v/>
      </c>
      <c r="O375" s="34" t="str">
        <f aca="false">IF(D375="","",SUMPRODUCT(MAX(($D$4:D374=D375)*ROW($D$4:D374))))</f>
        <v/>
      </c>
    </row>
    <row r="376" customFormat="false" ht="15" hidden="false" customHeight="false" outlineLevel="0" collapsed="false">
      <c r="A376" s="35"/>
      <c r="B376" s="36"/>
      <c r="C376" s="36"/>
      <c r="D376" s="36"/>
      <c r="E376" s="36"/>
      <c r="F376" s="37"/>
      <c r="G376" s="38"/>
      <c r="H376" s="36"/>
      <c r="I376" s="39"/>
      <c r="J376" s="38"/>
      <c r="K376" s="32" t="str">
        <f aca="false">IF(D376="","",IF(B376="Køb",-(F376*G376*I376+J376),F376*G376*I376-J376))</f>
        <v/>
      </c>
      <c r="L376" s="33" t="str">
        <f aca="false">IF(D376="","",IF(O376=0,0,INDEX($L:$L,O376))+IF(B376="Køb",F376,IF(B376="Salg",-F376,0)))</f>
        <v/>
      </c>
      <c r="M376" s="32" t="str">
        <f aca="false">IF(D376="","",IF(B376="Køb",IF(IF(O376=0,0,INDEX($L:$L,O376))+F376=0,0,(IF(O376=0,0,INDEX($L:$L,O376))*IF(O376=0,0,INDEX($M:$M,O376))+F376*G376*I376+J376)/(IF(O376=0,0,INDEX($L:$L,O376))+F376)),IF(O376=0,0,INDEX($M:$M,O376))))</f>
        <v/>
      </c>
      <c r="N376" s="32" t="str">
        <f aca="false">IF(OR(D376="",B376&lt;&gt;"Salg"),"",F376*G376*I376-J376-F376*IF(O376=0,0,INDEX($M:$M,O376)))</f>
        <v/>
      </c>
      <c r="O376" s="34" t="str">
        <f aca="false">IF(D376="","",SUMPRODUCT(MAX(($D$4:D375=D376)*ROW($D$4:D375))))</f>
        <v/>
      </c>
    </row>
    <row r="377" customFormat="false" ht="15" hidden="false" customHeight="false" outlineLevel="0" collapsed="false">
      <c r="A377" s="35"/>
      <c r="B377" s="36"/>
      <c r="C377" s="36"/>
      <c r="D377" s="36"/>
      <c r="E377" s="36"/>
      <c r="F377" s="37"/>
      <c r="G377" s="38"/>
      <c r="H377" s="36"/>
      <c r="I377" s="39"/>
      <c r="J377" s="38"/>
      <c r="K377" s="32" t="str">
        <f aca="false">IF(D377="","",IF(B377="Køb",-(F377*G377*I377+J377),F377*G377*I377-J377))</f>
        <v/>
      </c>
      <c r="L377" s="33" t="str">
        <f aca="false">IF(D377="","",IF(O377=0,0,INDEX($L:$L,O377))+IF(B377="Køb",F377,IF(B377="Salg",-F377,0)))</f>
        <v/>
      </c>
      <c r="M377" s="32" t="str">
        <f aca="false">IF(D377="","",IF(B377="Køb",IF(IF(O377=0,0,INDEX($L:$L,O377))+F377=0,0,(IF(O377=0,0,INDEX($L:$L,O377))*IF(O377=0,0,INDEX($M:$M,O377))+F377*G377*I377+J377)/(IF(O377=0,0,INDEX($L:$L,O377))+F377)),IF(O377=0,0,INDEX($M:$M,O377))))</f>
        <v/>
      </c>
      <c r="N377" s="32" t="str">
        <f aca="false">IF(OR(D377="",B377&lt;&gt;"Salg"),"",F377*G377*I377-J377-F377*IF(O377=0,0,INDEX($M:$M,O377)))</f>
        <v/>
      </c>
      <c r="O377" s="34" t="str">
        <f aca="false">IF(D377="","",SUMPRODUCT(MAX(($D$4:D376=D377)*ROW($D$4:D376))))</f>
        <v/>
      </c>
    </row>
    <row r="378" customFormat="false" ht="15" hidden="false" customHeight="false" outlineLevel="0" collapsed="false">
      <c r="A378" s="35"/>
      <c r="B378" s="36"/>
      <c r="C378" s="36"/>
      <c r="D378" s="36"/>
      <c r="E378" s="36"/>
      <c r="F378" s="37"/>
      <c r="G378" s="38"/>
      <c r="H378" s="36"/>
      <c r="I378" s="39"/>
      <c r="J378" s="38"/>
      <c r="K378" s="32" t="str">
        <f aca="false">IF(D378="","",IF(B378="Køb",-(F378*G378*I378+J378),F378*G378*I378-J378))</f>
        <v/>
      </c>
      <c r="L378" s="33" t="str">
        <f aca="false">IF(D378="","",IF(O378=0,0,INDEX($L:$L,O378))+IF(B378="Køb",F378,IF(B378="Salg",-F378,0)))</f>
        <v/>
      </c>
      <c r="M378" s="32" t="str">
        <f aca="false">IF(D378="","",IF(B378="Køb",IF(IF(O378=0,0,INDEX($L:$L,O378))+F378=0,0,(IF(O378=0,0,INDEX($L:$L,O378))*IF(O378=0,0,INDEX($M:$M,O378))+F378*G378*I378+J378)/(IF(O378=0,0,INDEX($L:$L,O378))+F378)),IF(O378=0,0,INDEX($M:$M,O378))))</f>
        <v/>
      </c>
      <c r="N378" s="32" t="str">
        <f aca="false">IF(OR(D378="",B378&lt;&gt;"Salg"),"",F378*G378*I378-J378-F378*IF(O378=0,0,INDEX($M:$M,O378)))</f>
        <v/>
      </c>
      <c r="O378" s="34" t="str">
        <f aca="false">IF(D378="","",SUMPRODUCT(MAX(($D$4:D377=D378)*ROW($D$4:D377))))</f>
        <v/>
      </c>
    </row>
    <row r="379" customFormat="false" ht="15" hidden="false" customHeight="false" outlineLevel="0" collapsed="false">
      <c r="A379" s="35"/>
      <c r="B379" s="36"/>
      <c r="C379" s="36"/>
      <c r="D379" s="36"/>
      <c r="E379" s="36"/>
      <c r="F379" s="37"/>
      <c r="G379" s="38"/>
      <c r="H379" s="36"/>
      <c r="I379" s="39"/>
      <c r="J379" s="38"/>
      <c r="K379" s="32" t="str">
        <f aca="false">IF(D379="","",IF(B379="Køb",-(F379*G379*I379+J379),F379*G379*I379-J379))</f>
        <v/>
      </c>
      <c r="L379" s="33" t="str">
        <f aca="false">IF(D379="","",IF(O379=0,0,INDEX($L:$L,O379))+IF(B379="Køb",F379,IF(B379="Salg",-F379,0)))</f>
        <v/>
      </c>
      <c r="M379" s="32" t="str">
        <f aca="false">IF(D379="","",IF(B379="Køb",IF(IF(O379=0,0,INDEX($L:$L,O379))+F379=0,0,(IF(O379=0,0,INDEX($L:$L,O379))*IF(O379=0,0,INDEX($M:$M,O379))+F379*G379*I379+J379)/(IF(O379=0,0,INDEX($L:$L,O379))+F379)),IF(O379=0,0,INDEX($M:$M,O379))))</f>
        <v/>
      </c>
      <c r="N379" s="32" t="str">
        <f aca="false">IF(OR(D379="",B379&lt;&gt;"Salg"),"",F379*G379*I379-J379-F379*IF(O379=0,0,INDEX($M:$M,O379)))</f>
        <v/>
      </c>
      <c r="O379" s="34" t="str">
        <f aca="false">IF(D379="","",SUMPRODUCT(MAX(($D$4:D378=D379)*ROW($D$4:D378))))</f>
        <v/>
      </c>
    </row>
    <row r="380" customFormat="false" ht="15" hidden="false" customHeight="false" outlineLevel="0" collapsed="false">
      <c r="A380" s="35"/>
      <c r="B380" s="36"/>
      <c r="C380" s="36"/>
      <c r="D380" s="36"/>
      <c r="E380" s="36"/>
      <c r="F380" s="37"/>
      <c r="G380" s="38"/>
      <c r="H380" s="36"/>
      <c r="I380" s="39"/>
      <c r="J380" s="38"/>
      <c r="K380" s="32" t="str">
        <f aca="false">IF(D380="","",IF(B380="Køb",-(F380*G380*I380+J380),F380*G380*I380-J380))</f>
        <v/>
      </c>
      <c r="L380" s="33" t="str">
        <f aca="false">IF(D380="","",IF(O380=0,0,INDEX($L:$L,O380))+IF(B380="Køb",F380,IF(B380="Salg",-F380,0)))</f>
        <v/>
      </c>
      <c r="M380" s="32" t="str">
        <f aca="false">IF(D380="","",IF(B380="Køb",IF(IF(O380=0,0,INDEX($L:$L,O380))+F380=0,0,(IF(O380=0,0,INDEX($L:$L,O380))*IF(O380=0,0,INDEX($M:$M,O380))+F380*G380*I380+J380)/(IF(O380=0,0,INDEX($L:$L,O380))+F380)),IF(O380=0,0,INDEX($M:$M,O380))))</f>
        <v/>
      </c>
      <c r="N380" s="32" t="str">
        <f aca="false">IF(OR(D380="",B380&lt;&gt;"Salg"),"",F380*G380*I380-J380-F380*IF(O380=0,0,INDEX($M:$M,O380)))</f>
        <v/>
      </c>
      <c r="O380" s="34" t="str">
        <f aca="false">IF(D380="","",SUMPRODUCT(MAX(($D$4:D379=D380)*ROW($D$4:D379))))</f>
        <v/>
      </c>
    </row>
    <row r="381" customFormat="false" ht="15" hidden="false" customHeight="false" outlineLevel="0" collapsed="false">
      <c r="A381" s="35"/>
      <c r="B381" s="36"/>
      <c r="C381" s="36"/>
      <c r="D381" s="36"/>
      <c r="E381" s="36"/>
      <c r="F381" s="37"/>
      <c r="G381" s="38"/>
      <c r="H381" s="36"/>
      <c r="I381" s="39"/>
      <c r="J381" s="38"/>
      <c r="K381" s="32" t="str">
        <f aca="false">IF(D381="","",IF(B381="Køb",-(F381*G381*I381+J381),F381*G381*I381-J381))</f>
        <v/>
      </c>
      <c r="L381" s="33" t="str">
        <f aca="false">IF(D381="","",IF(O381=0,0,INDEX($L:$L,O381))+IF(B381="Køb",F381,IF(B381="Salg",-F381,0)))</f>
        <v/>
      </c>
      <c r="M381" s="32" t="str">
        <f aca="false">IF(D381="","",IF(B381="Køb",IF(IF(O381=0,0,INDEX($L:$L,O381))+F381=0,0,(IF(O381=0,0,INDEX($L:$L,O381))*IF(O381=0,0,INDEX($M:$M,O381))+F381*G381*I381+J381)/(IF(O381=0,0,INDEX($L:$L,O381))+F381)),IF(O381=0,0,INDEX($M:$M,O381))))</f>
        <v/>
      </c>
      <c r="N381" s="32" t="str">
        <f aca="false">IF(OR(D381="",B381&lt;&gt;"Salg"),"",F381*G381*I381-J381-F381*IF(O381=0,0,INDEX($M:$M,O381)))</f>
        <v/>
      </c>
      <c r="O381" s="34" t="str">
        <f aca="false">IF(D381="","",SUMPRODUCT(MAX(($D$4:D380=D381)*ROW($D$4:D380))))</f>
        <v/>
      </c>
    </row>
    <row r="382" customFormat="false" ht="15" hidden="false" customHeight="false" outlineLevel="0" collapsed="false">
      <c r="A382" s="35"/>
      <c r="B382" s="36"/>
      <c r="C382" s="36"/>
      <c r="D382" s="36"/>
      <c r="E382" s="36"/>
      <c r="F382" s="37"/>
      <c r="G382" s="38"/>
      <c r="H382" s="36"/>
      <c r="I382" s="39"/>
      <c r="J382" s="38"/>
      <c r="K382" s="32" t="str">
        <f aca="false">IF(D382="","",IF(B382="Køb",-(F382*G382*I382+J382),F382*G382*I382-J382))</f>
        <v/>
      </c>
      <c r="L382" s="33" t="str">
        <f aca="false">IF(D382="","",IF(O382=0,0,INDEX($L:$L,O382))+IF(B382="Køb",F382,IF(B382="Salg",-F382,0)))</f>
        <v/>
      </c>
      <c r="M382" s="32" t="str">
        <f aca="false">IF(D382="","",IF(B382="Køb",IF(IF(O382=0,0,INDEX($L:$L,O382))+F382=0,0,(IF(O382=0,0,INDEX($L:$L,O382))*IF(O382=0,0,INDEX($M:$M,O382))+F382*G382*I382+J382)/(IF(O382=0,0,INDEX($L:$L,O382))+F382)),IF(O382=0,0,INDEX($M:$M,O382))))</f>
        <v/>
      </c>
      <c r="N382" s="32" t="str">
        <f aca="false">IF(OR(D382="",B382&lt;&gt;"Salg"),"",F382*G382*I382-J382-F382*IF(O382=0,0,INDEX($M:$M,O382)))</f>
        <v/>
      </c>
      <c r="O382" s="34" t="str">
        <f aca="false">IF(D382="","",SUMPRODUCT(MAX(($D$4:D381=D382)*ROW($D$4:D381))))</f>
        <v/>
      </c>
    </row>
    <row r="383" customFormat="false" ht="15" hidden="false" customHeight="false" outlineLevel="0" collapsed="false">
      <c r="A383" s="35"/>
      <c r="B383" s="36"/>
      <c r="C383" s="36"/>
      <c r="D383" s="36"/>
      <c r="E383" s="36"/>
      <c r="F383" s="37"/>
      <c r="G383" s="38"/>
      <c r="H383" s="36"/>
      <c r="I383" s="39"/>
      <c r="J383" s="38"/>
      <c r="K383" s="32" t="str">
        <f aca="false">IF(D383="","",IF(B383="Køb",-(F383*G383*I383+J383),F383*G383*I383-J383))</f>
        <v/>
      </c>
      <c r="L383" s="33" t="str">
        <f aca="false">IF(D383="","",IF(O383=0,0,INDEX($L:$L,O383))+IF(B383="Køb",F383,IF(B383="Salg",-F383,0)))</f>
        <v/>
      </c>
      <c r="M383" s="32" t="str">
        <f aca="false">IF(D383="","",IF(B383="Køb",IF(IF(O383=0,0,INDEX($L:$L,O383))+F383=0,0,(IF(O383=0,0,INDEX($L:$L,O383))*IF(O383=0,0,INDEX($M:$M,O383))+F383*G383*I383+J383)/(IF(O383=0,0,INDEX($L:$L,O383))+F383)),IF(O383=0,0,INDEX($M:$M,O383))))</f>
        <v/>
      </c>
      <c r="N383" s="32" t="str">
        <f aca="false">IF(OR(D383="",B383&lt;&gt;"Salg"),"",F383*G383*I383-J383-F383*IF(O383=0,0,INDEX($M:$M,O383)))</f>
        <v/>
      </c>
      <c r="O383" s="34" t="str">
        <f aca="false">IF(D383="","",SUMPRODUCT(MAX(($D$4:D382=D383)*ROW($D$4:D382))))</f>
        <v/>
      </c>
    </row>
    <row r="384" customFormat="false" ht="15" hidden="false" customHeight="false" outlineLevel="0" collapsed="false">
      <c r="A384" s="35"/>
      <c r="B384" s="36"/>
      <c r="C384" s="36"/>
      <c r="D384" s="36"/>
      <c r="E384" s="36"/>
      <c r="F384" s="37"/>
      <c r="G384" s="38"/>
      <c r="H384" s="36"/>
      <c r="I384" s="39"/>
      <c r="J384" s="38"/>
      <c r="K384" s="32" t="str">
        <f aca="false">IF(D384="","",IF(B384="Køb",-(F384*G384*I384+J384),F384*G384*I384-J384))</f>
        <v/>
      </c>
      <c r="L384" s="33" t="str">
        <f aca="false">IF(D384="","",IF(O384=0,0,INDEX($L:$L,O384))+IF(B384="Køb",F384,IF(B384="Salg",-F384,0)))</f>
        <v/>
      </c>
      <c r="M384" s="32" t="str">
        <f aca="false">IF(D384="","",IF(B384="Køb",IF(IF(O384=0,0,INDEX($L:$L,O384))+F384=0,0,(IF(O384=0,0,INDEX($L:$L,O384))*IF(O384=0,0,INDEX($M:$M,O384))+F384*G384*I384+J384)/(IF(O384=0,0,INDEX($L:$L,O384))+F384)),IF(O384=0,0,INDEX($M:$M,O384))))</f>
        <v/>
      </c>
      <c r="N384" s="32" t="str">
        <f aca="false">IF(OR(D384="",B384&lt;&gt;"Salg"),"",F384*G384*I384-J384-F384*IF(O384=0,0,INDEX($M:$M,O384)))</f>
        <v/>
      </c>
      <c r="O384" s="34" t="str">
        <f aca="false">IF(D384="","",SUMPRODUCT(MAX(($D$4:D383=D384)*ROW($D$4:D383))))</f>
        <v/>
      </c>
    </row>
    <row r="385" customFormat="false" ht="15" hidden="false" customHeight="false" outlineLevel="0" collapsed="false">
      <c r="A385" s="35"/>
      <c r="B385" s="36"/>
      <c r="C385" s="36"/>
      <c r="D385" s="36"/>
      <c r="E385" s="36"/>
      <c r="F385" s="37"/>
      <c r="G385" s="38"/>
      <c r="H385" s="36"/>
      <c r="I385" s="39"/>
      <c r="J385" s="38"/>
      <c r="K385" s="32" t="str">
        <f aca="false">IF(D385="","",IF(B385="Køb",-(F385*G385*I385+J385),F385*G385*I385-J385))</f>
        <v/>
      </c>
      <c r="L385" s="33" t="str">
        <f aca="false">IF(D385="","",IF(O385=0,0,INDEX($L:$L,O385))+IF(B385="Køb",F385,IF(B385="Salg",-F385,0)))</f>
        <v/>
      </c>
      <c r="M385" s="32" t="str">
        <f aca="false">IF(D385="","",IF(B385="Køb",IF(IF(O385=0,0,INDEX($L:$L,O385))+F385=0,0,(IF(O385=0,0,INDEX($L:$L,O385))*IF(O385=0,0,INDEX($M:$M,O385))+F385*G385*I385+J385)/(IF(O385=0,0,INDEX($L:$L,O385))+F385)),IF(O385=0,0,INDEX($M:$M,O385))))</f>
        <v/>
      </c>
      <c r="N385" s="32" t="str">
        <f aca="false">IF(OR(D385="",B385&lt;&gt;"Salg"),"",F385*G385*I385-J385-F385*IF(O385=0,0,INDEX($M:$M,O385)))</f>
        <v/>
      </c>
      <c r="O385" s="34" t="str">
        <f aca="false">IF(D385="","",SUMPRODUCT(MAX(($D$4:D384=D385)*ROW($D$4:D384))))</f>
        <v/>
      </c>
    </row>
    <row r="386" customFormat="false" ht="15" hidden="false" customHeight="false" outlineLevel="0" collapsed="false">
      <c r="A386" s="35"/>
      <c r="B386" s="36"/>
      <c r="C386" s="36"/>
      <c r="D386" s="36"/>
      <c r="E386" s="36"/>
      <c r="F386" s="37"/>
      <c r="G386" s="38"/>
      <c r="H386" s="36"/>
      <c r="I386" s="39"/>
      <c r="J386" s="38"/>
      <c r="K386" s="32" t="str">
        <f aca="false">IF(D386="","",IF(B386="Køb",-(F386*G386*I386+J386),F386*G386*I386-J386))</f>
        <v/>
      </c>
      <c r="L386" s="33" t="str">
        <f aca="false">IF(D386="","",IF(O386=0,0,INDEX($L:$L,O386))+IF(B386="Køb",F386,IF(B386="Salg",-F386,0)))</f>
        <v/>
      </c>
      <c r="M386" s="32" t="str">
        <f aca="false">IF(D386="","",IF(B386="Køb",IF(IF(O386=0,0,INDEX($L:$L,O386))+F386=0,0,(IF(O386=0,0,INDEX($L:$L,O386))*IF(O386=0,0,INDEX($M:$M,O386))+F386*G386*I386+J386)/(IF(O386=0,0,INDEX($L:$L,O386))+F386)),IF(O386=0,0,INDEX($M:$M,O386))))</f>
        <v/>
      </c>
      <c r="N386" s="32" t="str">
        <f aca="false">IF(OR(D386="",B386&lt;&gt;"Salg"),"",F386*G386*I386-J386-F386*IF(O386=0,0,INDEX($M:$M,O386)))</f>
        <v/>
      </c>
      <c r="O386" s="34" t="str">
        <f aca="false">IF(D386="","",SUMPRODUCT(MAX(($D$4:D385=D386)*ROW($D$4:D385))))</f>
        <v/>
      </c>
    </row>
    <row r="387" customFormat="false" ht="15" hidden="false" customHeight="false" outlineLevel="0" collapsed="false">
      <c r="A387" s="35"/>
      <c r="B387" s="36"/>
      <c r="C387" s="36"/>
      <c r="D387" s="36"/>
      <c r="E387" s="36"/>
      <c r="F387" s="37"/>
      <c r="G387" s="38"/>
      <c r="H387" s="36"/>
      <c r="I387" s="39"/>
      <c r="J387" s="38"/>
      <c r="K387" s="32" t="str">
        <f aca="false">IF(D387="","",IF(B387="Køb",-(F387*G387*I387+J387),F387*G387*I387-J387))</f>
        <v/>
      </c>
      <c r="L387" s="33" t="str">
        <f aca="false">IF(D387="","",IF(O387=0,0,INDEX($L:$L,O387))+IF(B387="Køb",F387,IF(B387="Salg",-F387,0)))</f>
        <v/>
      </c>
      <c r="M387" s="32" t="str">
        <f aca="false">IF(D387="","",IF(B387="Køb",IF(IF(O387=0,0,INDEX($L:$L,O387))+F387=0,0,(IF(O387=0,0,INDEX($L:$L,O387))*IF(O387=0,0,INDEX($M:$M,O387))+F387*G387*I387+J387)/(IF(O387=0,0,INDEX($L:$L,O387))+F387)),IF(O387=0,0,INDEX($M:$M,O387))))</f>
        <v/>
      </c>
      <c r="N387" s="32" t="str">
        <f aca="false">IF(OR(D387="",B387&lt;&gt;"Salg"),"",F387*G387*I387-J387-F387*IF(O387=0,0,INDEX($M:$M,O387)))</f>
        <v/>
      </c>
      <c r="O387" s="34" t="str">
        <f aca="false">IF(D387="","",SUMPRODUCT(MAX(($D$4:D386=D387)*ROW($D$4:D386))))</f>
        <v/>
      </c>
    </row>
    <row r="388" customFormat="false" ht="15" hidden="false" customHeight="false" outlineLevel="0" collapsed="false">
      <c r="A388" s="35"/>
      <c r="B388" s="36"/>
      <c r="C388" s="36"/>
      <c r="D388" s="36"/>
      <c r="E388" s="36"/>
      <c r="F388" s="37"/>
      <c r="G388" s="38"/>
      <c r="H388" s="36"/>
      <c r="I388" s="39"/>
      <c r="J388" s="38"/>
      <c r="K388" s="32" t="str">
        <f aca="false">IF(D388="","",IF(B388="Køb",-(F388*G388*I388+J388),F388*G388*I388-J388))</f>
        <v/>
      </c>
      <c r="L388" s="33" t="str">
        <f aca="false">IF(D388="","",IF(O388=0,0,INDEX($L:$L,O388))+IF(B388="Køb",F388,IF(B388="Salg",-F388,0)))</f>
        <v/>
      </c>
      <c r="M388" s="32" t="str">
        <f aca="false">IF(D388="","",IF(B388="Køb",IF(IF(O388=0,0,INDEX($L:$L,O388))+F388=0,0,(IF(O388=0,0,INDEX($L:$L,O388))*IF(O388=0,0,INDEX($M:$M,O388))+F388*G388*I388+J388)/(IF(O388=0,0,INDEX($L:$L,O388))+F388)),IF(O388=0,0,INDEX($M:$M,O388))))</f>
        <v/>
      </c>
      <c r="N388" s="32" t="str">
        <f aca="false">IF(OR(D388="",B388&lt;&gt;"Salg"),"",F388*G388*I388-J388-F388*IF(O388=0,0,INDEX($M:$M,O388)))</f>
        <v/>
      </c>
      <c r="O388" s="34" t="str">
        <f aca="false">IF(D388="","",SUMPRODUCT(MAX(($D$4:D387=D388)*ROW($D$4:D387))))</f>
        <v/>
      </c>
    </row>
    <row r="389" customFormat="false" ht="15" hidden="false" customHeight="false" outlineLevel="0" collapsed="false">
      <c r="A389" s="35"/>
      <c r="B389" s="36"/>
      <c r="C389" s="36"/>
      <c r="D389" s="36"/>
      <c r="E389" s="36"/>
      <c r="F389" s="37"/>
      <c r="G389" s="38"/>
      <c r="H389" s="36"/>
      <c r="I389" s="39"/>
      <c r="J389" s="38"/>
      <c r="K389" s="32" t="str">
        <f aca="false">IF(D389="","",IF(B389="Køb",-(F389*G389*I389+J389),F389*G389*I389-J389))</f>
        <v/>
      </c>
      <c r="L389" s="33" t="str">
        <f aca="false">IF(D389="","",IF(O389=0,0,INDEX($L:$L,O389))+IF(B389="Køb",F389,IF(B389="Salg",-F389,0)))</f>
        <v/>
      </c>
      <c r="M389" s="32" t="str">
        <f aca="false">IF(D389="","",IF(B389="Køb",IF(IF(O389=0,0,INDEX($L:$L,O389))+F389=0,0,(IF(O389=0,0,INDEX($L:$L,O389))*IF(O389=0,0,INDEX($M:$M,O389))+F389*G389*I389+J389)/(IF(O389=0,0,INDEX($L:$L,O389))+F389)),IF(O389=0,0,INDEX($M:$M,O389))))</f>
        <v/>
      </c>
      <c r="N389" s="32" t="str">
        <f aca="false">IF(OR(D389="",B389&lt;&gt;"Salg"),"",F389*G389*I389-J389-F389*IF(O389=0,0,INDEX($M:$M,O389)))</f>
        <v/>
      </c>
      <c r="O389" s="34" t="str">
        <f aca="false">IF(D389="","",SUMPRODUCT(MAX(($D$4:D388=D389)*ROW($D$4:D388))))</f>
        <v/>
      </c>
    </row>
    <row r="390" customFormat="false" ht="15" hidden="false" customHeight="false" outlineLevel="0" collapsed="false">
      <c r="A390" s="35"/>
      <c r="B390" s="36"/>
      <c r="C390" s="36"/>
      <c r="D390" s="36"/>
      <c r="E390" s="36"/>
      <c r="F390" s="37"/>
      <c r="G390" s="38"/>
      <c r="H390" s="36"/>
      <c r="I390" s="39"/>
      <c r="J390" s="38"/>
      <c r="K390" s="32" t="str">
        <f aca="false">IF(D390="","",IF(B390="Køb",-(F390*G390*I390+J390),F390*G390*I390-J390))</f>
        <v/>
      </c>
      <c r="L390" s="33" t="str">
        <f aca="false">IF(D390="","",IF(O390=0,0,INDEX($L:$L,O390))+IF(B390="Køb",F390,IF(B390="Salg",-F390,0)))</f>
        <v/>
      </c>
      <c r="M390" s="32" t="str">
        <f aca="false">IF(D390="","",IF(B390="Køb",IF(IF(O390=0,0,INDEX($L:$L,O390))+F390=0,0,(IF(O390=0,0,INDEX($L:$L,O390))*IF(O390=0,0,INDEX($M:$M,O390))+F390*G390*I390+J390)/(IF(O390=0,0,INDEX($L:$L,O390))+F390)),IF(O390=0,0,INDEX($M:$M,O390))))</f>
        <v/>
      </c>
      <c r="N390" s="32" t="str">
        <f aca="false">IF(OR(D390="",B390&lt;&gt;"Salg"),"",F390*G390*I390-J390-F390*IF(O390=0,0,INDEX($M:$M,O390)))</f>
        <v/>
      </c>
      <c r="O390" s="34" t="str">
        <f aca="false">IF(D390="","",SUMPRODUCT(MAX(($D$4:D389=D390)*ROW($D$4:D389))))</f>
        <v/>
      </c>
    </row>
    <row r="391" customFormat="false" ht="15" hidden="false" customHeight="false" outlineLevel="0" collapsed="false">
      <c r="A391" s="35"/>
      <c r="B391" s="36"/>
      <c r="C391" s="36"/>
      <c r="D391" s="36"/>
      <c r="E391" s="36"/>
      <c r="F391" s="37"/>
      <c r="G391" s="38"/>
      <c r="H391" s="36"/>
      <c r="I391" s="39"/>
      <c r="J391" s="38"/>
      <c r="K391" s="32" t="str">
        <f aca="false">IF(D391="","",IF(B391="Køb",-(F391*G391*I391+J391),F391*G391*I391-J391))</f>
        <v/>
      </c>
      <c r="L391" s="33" t="str">
        <f aca="false">IF(D391="","",IF(O391=0,0,INDEX($L:$L,O391))+IF(B391="Køb",F391,IF(B391="Salg",-F391,0)))</f>
        <v/>
      </c>
      <c r="M391" s="32" t="str">
        <f aca="false">IF(D391="","",IF(B391="Køb",IF(IF(O391=0,0,INDEX($L:$L,O391))+F391=0,0,(IF(O391=0,0,INDEX($L:$L,O391))*IF(O391=0,0,INDEX($M:$M,O391))+F391*G391*I391+J391)/(IF(O391=0,0,INDEX($L:$L,O391))+F391)),IF(O391=0,0,INDEX($M:$M,O391))))</f>
        <v/>
      </c>
      <c r="N391" s="32" t="str">
        <f aca="false">IF(OR(D391="",B391&lt;&gt;"Salg"),"",F391*G391*I391-J391-F391*IF(O391=0,0,INDEX($M:$M,O391)))</f>
        <v/>
      </c>
      <c r="O391" s="34" t="str">
        <f aca="false">IF(D391="","",SUMPRODUCT(MAX(($D$4:D390=D391)*ROW($D$4:D390))))</f>
        <v/>
      </c>
    </row>
    <row r="392" customFormat="false" ht="15" hidden="false" customHeight="false" outlineLevel="0" collapsed="false">
      <c r="A392" s="35"/>
      <c r="B392" s="36"/>
      <c r="C392" s="36"/>
      <c r="D392" s="36"/>
      <c r="E392" s="36"/>
      <c r="F392" s="37"/>
      <c r="G392" s="38"/>
      <c r="H392" s="36"/>
      <c r="I392" s="39"/>
      <c r="J392" s="38"/>
      <c r="K392" s="32" t="str">
        <f aca="false">IF(D392="","",IF(B392="Køb",-(F392*G392*I392+J392),F392*G392*I392-J392))</f>
        <v/>
      </c>
      <c r="L392" s="33" t="str">
        <f aca="false">IF(D392="","",IF(O392=0,0,INDEX($L:$L,O392))+IF(B392="Køb",F392,IF(B392="Salg",-F392,0)))</f>
        <v/>
      </c>
      <c r="M392" s="32" t="str">
        <f aca="false">IF(D392="","",IF(B392="Køb",IF(IF(O392=0,0,INDEX($L:$L,O392))+F392=0,0,(IF(O392=0,0,INDEX($L:$L,O392))*IF(O392=0,0,INDEX($M:$M,O392))+F392*G392*I392+J392)/(IF(O392=0,0,INDEX($L:$L,O392))+F392)),IF(O392=0,0,INDEX($M:$M,O392))))</f>
        <v/>
      </c>
      <c r="N392" s="32" t="str">
        <f aca="false">IF(OR(D392="",B392&lt;&gt;"Salg"),"",F392*G392*I392-J392-F392*IF(O392=0,0,INDEX($M:$M,O392)))</f>
        <v/>
      </c>
      <c r="O392" s="34" t="str">
        <f aca="false">IF(D392="","",SUMPRODUCT(MAX(($D$4:D391=D392)*ROW($D$4:D391))))</f>
        <v/>
      </c>
    </row>
    <row r="393" customFormat="false" ht="15" hidden="false" customHeight="false" outlineLevel="0" collapsed="false">
      <c r="A393" s="35"/>
      <c r="B393" s="36"/>
      <c r="C393" s="36"/>
      <c r="D393" s="36"/>
      <c r="E393" s="36"/>
      <c r="F393" s="37"/>
      <c r="G393" s="38"/>
      <c r="H393" s="36"/>
      <c r="I393" s="39"/>
      <c r="J393" s="38"/>
      <c r="K393" s="32" t="str">
        <f aca="false">IF(D393="","",IF(B393="Køb",-(F393*G393*I393+J393),F393*G393*I393-J393))</f>
        <v/>
      </c>
      <c r="L393" s="33" t="str">
        <f aca="false">IF(D393="","",IF(O393=0,0,INDEX($L:$L,O393))+IF(B393="Køb",F393,IF(B393="Salg",-F393,0)))</f>
        <v/>
      </c>
      <c r="M393" s="32" t="str">
        <f aca="false">IF(D393="","",IF(B393="Køb",IF(IF(O393=0,0,INDEX($L:$L,O393))+F393=0,0,(IF(O393=0,0,INDEX($L:$L,O393))*IF(O393=0,0,INDEX($M:$M,O393))+F393*G393*I393+J393)/(IF(O393=0,0,INDEX($L:$L,O393))+F393)),IF(O393=0,0,INDEX($M:$M,O393))))</f>
        <v/>
      </c>
      <c r="N393" s="32" t="str">
        <f aca="false">IF(OR(D393="",B393&lt;&gt;"Salg"),"",F393*G393*I393-J393-F393*IF(O393=0,0,INDEX($M:$M,O393)))</f>
        <v/>
      </c>
      <c r="O393" s="34" t="str">
        <f aca="false">IF(D393="","",SUMPRODUCT(MAX(($D$4:D392=D393)*ROW($D$4:D392))))</f>
        <v/>
      </c>
    </row>
    <row r="394" customFormat="false" ht="15" hidden="false" customHeight="false" outlineLevel="0" collapsed="false">
      <c r="A394" s="35"/>
      <c r="B394" s="36"/>
      <c r="C394" s="36"/>
      <c r="D394" s="36"/>
      <c r="E394" s="36"/>
      <c r="F394" s="37"/>
      <c r="G394" s="38"/>
      <c r="H394" s="36"/>
      <c r="I394" s="39"/>
      <c r="J394" s="38"/>
      <c r="K394" s="32" t="str">
        <f aca="false">IF(D394="","",IF(B394="Køb",-(F394*G394*I394+J394),F394*G394*I394-J394))</f>
        <v/>
      </c>
      <c r="L394" s="33" t="str">
        <f aca="false">IF(D394="","",IF(O394=0,0,INDEX($L:$L,O394))+IF(B394="Køb",F394,IF(B394="Salg",-F394,0)))</f>
        <v/>
      </c>
      <c r="M394" s="32" t="str">
        <f aca="false">IF(D394="","",IF(B394="Køb",IF(IF(O394=0,0,INDEX($L:$L,O394))+F394=0,0,(IF(O394=0,0,INDEX($L:$L,O394))*IF(O394=0,0,INDEX($M:$M,O394))+F394*G394*I394+J394)/(IF(O394=0,0,INDEX($L:$L,O394))+F394)),IF(O394=0,0,INDEX($M:$M,O394))))</f>
        <v/>
      </c>
      <c r="N394" s="32" t="str">
        <f aca="false">IF(OR(D394="",B394&lt;&gt;"Salg"),"",F394*G394*I394-J394-F394*IF(O394=0,0,INDEX($M:$M,O394)))</f>
        <v/>
      </c>
      <c r="O394" s="34" t="str">
        <f aca="false">IF(D394="","",SUMPRODUCT(MAX(($D$4:D393=D394)*ROW($D$4:D393))))</f>
        <v/>
      </c>
    </row>
    <row r="395" customFormat="false" ht="15" hidden="false" customHeight="false" outlineLevel="0" collapsed="false">
      <c r="A395" s="35"/>
      <c r="B395" s="36"/>
      <c r="C395" s="36"/>
      <c r="D395" s="36"/>
      <c r="E395" s="36"/>
      <c r="F395" s="37"/>
      <c r="G395" s="38"/>
      <c r="H395" s="36"/>
      <c r="I395" s="39"/>
      <c r="J395" s="38"/>
      <c r="K395" s="32" t="str">
        <f aca="false">IF(D395="","",IF(B395="Køb",-(F395*G395*I395+J395),F395*G395*I395-J395))</f>
        <v/>
      </c>
      <c r="L395" s="33" t="str">
        <f aca="false">IF(D395="","",IF(O395=0,0,INDEX($L:$L,O395))+IF(B395="Køb",F395,IF(B395="Salg",-F395,0)))</f>
        <v/>
      </c>
      <c r="M395" s="32" t="str">
        <f aca="false">IF(D395="","",IF(B395="Køb",IF(IF(O395=0,0,INDEX($L:$L,O395))+F395=0,0,(IF(O395=0,0,INDEX($L:$L,O395))*IF(O395=0,0,INDEX($M:$M,O395))+F395*G395*I395+J395)/(IF(O395=0,0,INDEX($L:$L,O395))+F395)),IF(O395=0,0,INDEX($M:$M,O395))))</f>
        <v/>
      </c>
      <c r="N395" s="32" t="str">
        <f aca="false">IF(OR(D395="",B395&lt;&gt;"Salg"),"",F395*G395*I395-J395-F395*IF(O395=0,0,INDEX($M:$M,O395)))</f>
        <v/>
      </c>
      <c r="O395" s="34" t="str">
        <f aca="false">IF(D395="","",SUMPRODUCT(MAX(($D$4:D394=D395)*ROW($D$4:D394))))</f>
        <v/>
      </c>
    </row>
    <row r="396" customFormat="false" ht="15" hidden="false" customHeight="false" outlineLevel="0" collapsed="false">
      <c r="A396" s="35"/>
      <c r="B396" s="36"/>
      <c r="C396" s="36"/>
      <c r="D396" s="36"/>
      <c r="E396" s="36"/>
      <c r="F396" s="37"/>
      <c r="G396" s="38"/>
      <c r="H396" s="36"/>
      <c r="I396" s="39"/>
      <c r="J396" s="38"/>
      <c r="K396" s="32" t="str">
        <f aca="false">IF(D396="","",IF(B396="Køb",-(F396*G396*I396+J396),F396*G396*I396-J396))</f>
        <v/>
      </c>
      <c r="L396" s="33" t="str">
        <f aca="false">IF(D396="","",IF(O396=0,0,INDEX($L:$L,O396))+IF(B396="Køb",F396,IF(B396="Salg",-F396,0)))</f>
        <v/>
      </c>
      <c r="M396" s="32" t="str">
        <f aca="false">IF(D396="","",IF(B396="Køb",IF(IF(O396=0,0,INDEX($L:$L,O396))+F396=0,0,(IF(O396=0,0,INDEX($L:$L,O396))*IF(O396=0,0,INDEX($M:$M,O396))+F396*G396*I396+J396)/(IF(O396=0,0,INDEX($L:$L,O396))+F396)),IF(O396=0,0,INDEX($M:$M,O396))))</f>
        <v/>
      </c>
      <c r="N396" s="32" t="str">
        <f aca="false">IF(OR(D396="",B396&lt;&gt;"Salg"),"",F396*G396*I396-J396-F396*IF(O396=0,0,INDEX($M:$M,O396)))</f>
        <v/>
      </c>
      <c r="O396" s="34" t="str">
        <f aca="false">IF(D396="","",SUMPRODUCT(MAX(($D$4:D395=D396)*ROW($D$4:D395))))</f>
        <v/>
      </c>
    </row>
    <row r="397" customFormat="false" ht="15" hidden="false" customHeight="false" outlineLevel="0" collapsed="false">
      <c r="A397" s="35"/>
      <c r="B397" s="36"/>
      <c r="C397" s="36"/>
      <c r="D397" s="36"/>
      <c r="E397" s="36"/>
      <c r="F397" s="37"/>
      <c r="G397" s="38"/>
      <c r="H397" s="36"/>
      <c r="I397" s="39"/>
      <c r="J397" s="38"/>
      <c r="K397" s="32" t="str">
        <f aca="false">IF(D397="","",IF(B397="Køb",-(F397*G397*I397+J397),F397*G397*I397-J397))</f>
        <v/>
      </c>
      <c r="L397" s="33" t="str">
        <f aca="false">IF(D397="","",IF(O397=0,0,INDEX($L:$L,O397))+IF(B397="Køb",F397,IF(B397="Salg",-F397,0)))</f>
        <v/>
      </c>
      <c r="M397" s="32" t="str">
        <f aca="false">IF(D397="","",IF(B397="Køb",IF(IF(O397=0,0,INDEX($L:$L,O397))+F397=0,0,(IF(O397=0,0,INDEX($L:$L,O397))*IF(O397=0,0,INDEX($M:$M,O397))+F397*G397*I397+J397)/(IF(O397=0,0,INDEX($L:$L,O397))+F397)),IF(O397=0,0,INDEX($M:$M,O397))))</f>
        <v/>
      </c>
      <c r="N397" s="32" t="str">
        <f aca="false">IF(OR(D397="",B397&lt;&gt;"Salg"),"",F397*G397*I397-J397-F397*IF(O397=0,0,INDEX($M:$M,O397)))</f>
        <v/>
      </c>
      <c r="O397" s="34" t="str">
        <f aca="false">IF(D397="","",SUMPRODUCT(MAX(($D$4:D396=D397)*ROW($D$4:D396))))</f>
        <v/>
      </c>
    </row>
    <row r="398" customFormat="false" ht="15" hidden="false" customHeight="false" outlineLevel="0" collapsed="false">
      <c r="A398" s="35"/>
      <c r="B398" s="36"/>
      <c r="C398" s="36"/>
      <c r="D398" s="36"/>
      <c r="E398" s="36"/>
      <c r="F398" s="37"/>
      <c r="G398" s="38"/>
      <c r="H398" s="36"/>
      <c r="I398" s="39"/>
      <c r="J398" s="38"/>
      <c r="K398" s="32" t="str">
        <f aca="false">IF(D398="","",IF(B398="Køb",-(F398*G398*I398+J398),F398*G398*I398-J398))</f>
        <v/>
      </c>
      <c r="L398" s="33" t="str">
        <f aca="false">IF(D398="","",IF(O398=0,0,INDEX($L:$L,O398))+IF(B398="Køb",F398,IF(B398="Salg",-F398,0)))</f>
        <v/>
      </c>
      <c r="M398" s="32" t="str">
        <f aca="false">IF(D398="","",IF(B398="Køb",IF(IF(O398=0,0,INDEX($L:$L,O398))+F398=0,0,(IF(O398=0,0,INDEX($L:$L,O398))*IF(O398=0,0,INDEX($M:$M,O398))+F398*G398*I398+J398)/(IF(O398=0,0,INDEX($L:$L,O398))+F398)),IF(O398=0,0,INDEX($M:$M,O398))))</f>
        <v/>
      </c>
      <c r="N398" s="32" t="str">
        <f aca="false">IF(OR(D398="",B398&lt;&gt;"Salg"),"",F398*G398*I398-J398-F398*IF(O398=0,0,INDEX($M:$M,O398)))</f>
        <v/>
      </c>
      <c r="O398" s="34" t="str">
        <f aca="false">IF(D398="","",SUMPRODUCT(MAX(($D$4:D397=D398)*ROW($D$4:D397))))</f>
        <v/>
      </c>
    </row>
    <row r="399" customFormat="false" ht="15" hidden="false" customHeight="false" outlineLevel="0" collapsed="false">
      <c r="A399" s="35"/>
      <c r="B399" s="36"/>
      <c r="C399" s="36"/>
      <c r="D399" s="36"/>
      <c r="E399" s="36"/>
      <c r="F399" s="37"/>
      <c r="G399" s="38"/>
      <c r="H399" s="36"/>
      <c r="I399" s="39"/>
      <c r="J399" s="38"/>
      <c r="K399" s="32" t="str">
        <f aca="false">IF(D399="","",IF(B399="Køb",-(F399*G399*I399+J399),F399*G399*I399-J399))</f>
        <v/>
      </c>
      <c r="L399" s="33" t="str">
        <f aca="false">IF(D399="","",IF(O399=0,0,INDEX($L:$L,O399))+IF(B399="Køb",F399,IF(B399="Salg",-F399,0)))</f>
        <v/>
      </c>
      <c r="M399" s="32" t="str">
        <f aca="false">IF(D399="","",IF(B399="Køb",IF(IF(O399=0,0,INDEX($L:$L,O399))+F399=0,0,(IF(O399=0,0,INDEX($L:$L,O399))*IF(O399=0,0,INDEX($M:$M,O399))+F399*G399*I399+J399)/(IF(O399=0,0,INDEX($L:$L,O399))+F399)),IF(O399=0,0,INDEX($M:$M,O399))))</f>
        <v/>
      </c>
      <c r="N399" s="32" t="str">
        <f aca="false">IF(OR(D399="",B399&lt;&gt;"Salg"),"",F399*G399*I399-J399-F399*IF(O399=0,0,INDEX($M:$M,O399)))</f>
        <v/>
      </c>
      <c r="O399" s="34" t="str">
        <f aca="false">IF(D399="","",SUMPRODUCT(MAX(($D$4:D398=D399)*ROW($D$4:D398))))</f>
        <v/>
      </c>
    </row>
    <row r="400" customFormat="false" ht="15" hidden="false" customHeight="false" outlineLevel="0" collapsed="false">
      <c r="A400" s="35"/>
      <c r="B400" s="36"/>
      <c r="C400" s="36"/>
      <c r="D400" s="36"/>
      <c r="E400" s="36"/>
      <c r="F400" s="37"/>
      <c r="G400" s="38"/>
      <c r="H400" s="36"/>
      <c r="I400" s="39"/>
      <c r="J400" s="38"/>
      <c r="K400" s="32" t="str">
        <f aca="false">IF(D400="","",IF(B400="Køb",-(F400*G400*I400+J400),F400*G400*I400-J400))</f>
        <v/>
      </c>
      <c r="L400" s="33" t="str">
        <f aca="false">IF(D400="","",IF(O400=0,0,INDEX($L:$L,O400))+IF(B400="Køb",F400,IF(B400="Salg",-F400,0)))</f>
        <v/>
      </c>
      <c r="M400" s="32" t="str">
        <f aca="false">IF(D400="","",IF(B400="Køb",IF(IF(O400=0,0,INDEX($L:$L,O400))+F400=0,0,(IF(O400=0,0,INDEX($L:$L,O400))*IF(O400=0,0,INDEX($M:$M,O400))+F400*G400*I400+J400)/(IF(O400=0,0,INDEX($L:$L,O400))+F400)),IF(O400=0,0,INDEX($M:$M,O400))))</f>
        <v/>
      </c>
      <c r="N400" s="32" t="str">
        <f aca="false">IF(OR(D400="",B400&lt;&gt;"Salg"),"",F400*G400*I400-J400-F400*IF(O400=0,0,INDEX($M:$M,O400)))</f>
        <v/>
      </c>
      <c r="O400" s="34" t="str">
        <f aca="false">IF(D400="","",SUMPRODUCT(MAX(($D$4:D399=D400)*ROW($D$4:D399))))</f>
        <v/>
      </c>
    </row>
    <row r="401" customFormat="false" ht="15" hidden="false" customHeight="false" outlineLevel="0" collapsed="false">
      <c r="A401" s="35"/>
      <c r="B401" s="36"/>
      <c r="C401" s="36"/>
      <c r="D401" s="36"/>
      <c r="E401" s="36"/>
      <c r="F401" s="37"/>
      <c r="G401" s="38"/>
      <c r="H401" s="36"/>
      <c r="I401" s="39"/>
      <c r="J401" s="38"/>
      <c r="K401" s="32" t="str">
        <f aca="false">IF(D401="","",IF(B401="Køb",-(F401*G401*I401+J401),F401*G401*I401-J401))</f>
        <v/>
      </c>
      <c r="L401" s="33" t="str">
        <f aca="false">IF(D401="","",IF(O401=0,0,INDEX($L:$L,O401))+IF(B401="Køb",F401,IF(B401="Salg",-F401,0)))</f>
        <v/>
      </c>
      <c r="M401" s="32" t="str">
        <f aca="false">IF(D401="","",IF(B401="Køb",IF(IF(O401=0,0,INDEX($L:$L,O401))+F401=0,0,(IF(O401=0,0,INDEX($L:$L,O401))*IF(O401=0,0,INDEX($M:$M,O401))+F401*G401*I401+J401)/(IF(O401=0,0,INDEX($L:$L,O401))+F401)),IF(O401=0,0,INDEX($M:$M,O401))))</f>
        <v/>
      </c>
      <c r="N401" s="32" t="str">
        <f aca="false">IF(OR(D401="",B401&lt;&gt;"Salg"),"",F401*G401*I401-J401-F401*IF(O401=0,0,INDEX($M:$M,O401)))</f>
        <v/>
      </c>
      <c r="O401" s="34" t="str">
        <f aca="false">IF(D401="","",SUMPRODUCT(MAX(($D$4:D400=D401)*ROW($D$4:D400))))</f>
        <v/>
      </c>
    </row>
    <row r="402" customFormat="false" ht="15" hidden="false" customHeight="false" outlineLevel="0" collapsed="false">
      <c r="A402" s="35"/>
      <c r="B402" s="36"/>
      <c r="C402" s="36"/>
      <c r="D402" s="36"/>
      <c r="E402" s="36"/>
      <c r="F402" s="37"/>
      <c r="G402" s="38"/>
      <c r="H402" s="36"/>
      <c r="I402" s="39"/>
      <c r="J402" s="38"/>
      <c r="K402" s="32" t="str">
        <f aca="false">IF(D402="","",IF(B402="Køb",-(F402*G402*I402+J402),F402*G402*I402-J402))</f>
        <v/>
      </c>
      <c r="L402" s="33" t="str">
        <f aca="false">IF(D402="","",IF(O402=0,0,INDEX($L:$L,O402))+IF(B402="Køb",F402,IF(B402="Salg",-F402,0)))</f>
        <v/>
      </c>
      <c r="M402" s="32" t="str">
        <f aca="false">IF(D402="","",IF(B402="Køb",IF(IF(O402=0,0,INDEX($L:$L,O402))+F402=0,0,(IF(O402=0,0,INDEX($L:$L,O402))*IF(O402=0,0,INDEX($M:$M,O402))+F402*G402*I402+J402)/(IF(O402=0,0,INDEX($L:$L,O402))+F402)),IF(O402=0,0,INDEX($M:$M,O402))))</f>
        <v/>
      </c>
      <c r="N402" s="32" t="str">
        <f aca="false">IF(OR(D402="",B402&lt;&gt;"Salg"),"",F402*G402*I402-J402-F402*IF(O402=0,0,INDEX($M:$M,O402)))</f>
        <v/>
      </c>
      <c r="O402" s="34" t="str">
        <f aca="false">IF(D402="","",SUMPRODUCT(MAX(($D$4:D401=D402)*ROW($D$4:D401))))</f>
        <v/>
      </c>
    </row>
    <row r="403" customFormat="false" ht="15" hidden="false" customHeight="false" outlineLevel="0" collapsed="false">
      <c r="A403" s="35"/>
      <c r="B403" s="36"/>
      <c r="C403" s="36"/>
      <c r="D403" s="36"/>
      <c r="E403" s="36"/>
      <c r="F403" s="37"/>
      <c r="G403" s="38"/>
      <c r="H403" s="36"/>
      <c r="I403" s="39"/>
      <c r="J403" s="38"/>
      <c r="K403" s="32" t="str">
        <f aca="false">IF(D403="","",IF(B403="Køb",-(F403*G403*I403+J403),F403*G403*I403-J403))</f>
        <v/>
      </c>
      <c r="L403" s="33" t="str">
        <f aca="false">IF(D403="","",IF(O403=0,0,INDEX($L:$L,O403))+IF(B403="Køb",F403,IF(B403="Salg",-F403,0)))</f>
        <v/>
      </c>
      <c r="M403" s="32" t="str">
        <f aca="false">IF(D403="","",IF(B403="Køb",IF(IF(O403=0,0,INDEX($L:$L,O403))+F403=0,0,(IF(O403=0,0,INDEX($L:$L,O403))*IF(O403=0,0,INDEX($M:$M,O403))+F403*G403*I403+J403)/(IF(O403=0,0,INDEX($L:$L,O403))+F403)),IF(O403=0,0,INDEX($M:$M,O403))))</f>
        <v/>
      </c>
      <c r="N403" s="32" t="str">
        <f aca="false">IF(OR(D403="",B403&lt;&gt;"Salg"),"",F403*G403*I403-J403-F403*IF(O403=0,0,INDEX($M:$M,O403)))</f>
        <v/>
      </c>
      <c r="O403" s="34" t="str">
        <f aca="false">IF(D403="","",SUMPRODUCT(MAX(($D$4:D402=D403)*ROW($D$4:D402))))</f>
        <v/>
      </c>
    </row>
    <row r="404" customFormat="false" ht="15" hidden="false" customHeight="false" outlineLevel="0" collapsed="false">
      <c r="A404" s="35"/>
      <c r="B404" s="36"/>
      <c r="C404" s="36"/>
      <c r="D404" s="36"/>
      <c r="E404" s="36"/>
      <c r="F404" s="37"/>
      <c r="G404" s="38"/>
      <c r="H404" s="36"/>
      <c r="I404" s="39"/>
      <c r="J404" s="38"/>
      <c r="K404" s="32" t="str">
        <f aca="false">IF(D404="","",IF(B404="Køb",-(F404*G404*I404+J404),F404*G404*I404-J404))</f>
        <v/>
      </c>
      <c r="L404" s="33" t="str">
        <f aca="false">IF(D404="","",IF(O404=0,0,INDEX($L:$L,O404))+IF(B404="Køb",F404,IF(B404="Salg",-F404,0)))</f>
        <v/>
      </c>
      <c r="M404" s="32" t="str">
        <f aca="false">IF(D404="","",IF(B404="Køb",IF(IF(O404=0,0,INDEX($L:$L,O404))+F404=0,0,(IF(O404=0,0,INDEX($L:$L,O404))*IF(O404=0,0,INDEX($M:$M,O404))+F404*G404*I404+J404)/(IF(O404=0,0,INDEX($L:$L,O404))+F404)),IF(O404=0,0,INDEX($M:$M,O404))))</f>
        <v/>
      </c>
      <c r="N404" s="32" t="str">
        <f aca="false">IF(OR(D404="",B404&lt;&gt;"Salg"),"",F404*G404*I404-J404-F404*IF(O404=0,0,INDEX($M:$M,O404)))</f>
        <v/>
      </c>
      <c r="O404" s="34" t="str">
        <f aca="false">IF(D404="","",SUMPRODUCT(MAX(($D$4:D403=D404)*ROW($D$4:D403))))</f>
        <v/>
      </c>
    </row>
    <row r="405" customFormat="false" ht="15" hidden="false" customHeight="false" outlineLevel="0" collapsed="false">
      <c r="A405" s="35"/>
      <c r="B405" s="36"/>
      <c r="C405" s="36"/>
      <c r="D405" s="36"/>
      <c r="E405" s="36"/>
      <c r="F405" s="37"/>
      <c r="G405" s="38"/>
      <c r="H405" s="36"/>
      <c r="I405" s="39"/>
      <c r="J405" s="38"/>
      <c r="K405" s="32" t="str">
        <f aca="false">IF(D405="","",IF(B405="Køb",-(F405*G405*I405+J405),F405*G405*I405-J405))</f>
        <v/>
      </c>
      <c r="L405" s="33" t="str">
        <f aca="false">IF(D405="","",IF(O405=0,0,INDEX($L:$L,O405))+IF(B405="Køb",F405,IF(B405="Salg",-F405,0)))</f>
        <v/>
      </c>
      <c r="M405" s="32" t="str">
        <f aca="false">IF(D405="","",IF(B405="Køb",IF(IF(O405=0,0,INDEX($L:$L,O405))+F405=0,0,(IF(O405=0,0,INDEX($L:$L,O405))*IF(O405=0,0,INDEX($M:$M,O405))+F405*G405*I405+J405)/(IF(O405=0,0,INDEX($L:$L,O405))+F405)),IF(O405=0,0,INDEX($M:$M,O405))))</f>
        <v/>
      </c>
      <c r="N405" s="32" t="str">
        <f aca="false">IF(OR(D405="",B405&lt;&gt;"Salg"),"",F405*G405*I405-J405-F405*IF(O405=0,0,INDEX($M:$M,O405)))</f>
        <v/>
      </c>
      <c r="O405" s="34" t="str">
        <f aca="false">IF(D405="","",SUMPRODUCT(MAX(($D$4:D404=D405)*ROW($D$4:D404))))</f>
        <v/>
      </c>
    </row>
    <row r="406" customFormat="false" ht="15" hidden="false" customHeight="false" outlineLevel="0" collapsed="false">
      <c r="A406" s="35"/>
      <c r="B406" s="36"/>
      <c r="C406" s="36"/>
      <c r="D406" s="36"/>
      <c r="E406" s="36"/>
      <c r="F406" s="37"/>
      <c r="G406" s="38"/>
      <c r="H406" s="36"/>
      <c r="I406" s="39"/>
      <c r="J406" s="38"/>
      <c r="K406" s="32" t="str">
        <f aca="false">IF(D406="","",IF(B406="Køb",-(F406*G406*I406+J406),F406*G406*I406-J406))</f>
        <v/>
      </c>
      <c r="L406" s="33" t="str">
        <f aca="false">IF(D406="","",IF(O406=0,0,INDEX($L:$L,O406))+IF(B406="Køb",F406,IF(B406="Salg",-F406,0)))</f>
        <v/>
      </c>
      <c r="M406" s="32" t="str">
        <f aca="false">IF(D406="","",IF(B406="Køb",IF(IF(O406=0,0,INDEX($L:$L,O406))+F406=0,0,(IF(O406=0,0,INDEX($L:$L,O406))*IF(O406=0,0,INDEX($M:$M,O406))+F406*G406*I406+J406)/(IF(O406=0,0,INDEX($L:$L,O406))+F406)),IF(O406=0,0,INDEX($M:$M,O406))))</f>
        <v/>
      </c>
      <c r="N406" s="32" t="str">
        <f aca="false">IF(OR(D406="",B406&lt;&gt;"Salg"),"",F406*G406*I406-J406-F406*IF(O406=0,0,INDEX($M:$M,O406)))</f>
        <v/>
      </c>
      <c r="O406" s="34" t="str">
        <f aca="false">IF(D406="","",SUMPRODUCT(MAX(($D$4:D405=D406)*ROW($D$4:D405))))</f>
        <v/>
      </c>
    </row>
    <row r="407" customFormat="false" ht="15" hidden="false" customHeight="false" outlineLevel="0" collapsed="false">
      <c r="A407" s="35"/>
      <c r="B407" s="36"/>
      <c r="C407" s="36"/>
      <c r="D407" s="36"/>
      <c r="E407" s="36"/>
      <c r="F407" s="37"/>
      <c r="G407" s="38"/>
      <c r="H407" s="36"/>
      <c r="I407" s="39"/>
      <c r="J407" s="38"/>
      <c r="K407" s="32" t="str">
        <f aca="false">IF(D407="","",IF(B407="Køb",-(F407*G407*I407+J407),F407*G407*I407-J407))</f>
        <v/>
      </c>
      <c r="L407" s="33" t="str">
        <f aca="false">IF(D407="","",IF(O407=0,0,INDEX($L:$L,O407))+IF(B407="Køb",F407,IF(B407="Salg",-F407,0)))</f>
        <v/>
      </c>
      <c r="M407" s="32" t="str">
        <f aca="false">IF(D407="","",IF(B407="Køb",IF(IF(O407=0,0,INDEX($L:$L,O407))+F407=0,0,(IF(O407=0,0,INDEX($L:$L,O407))*IF(O407=0,0,INDEX($M:$M,O407))+F407*G407*I407+J407)/(IF(O407=0,0,INDEX($L:$L,O407))+F407)),IF(O407=0,0,INDEX($M:$M,O407))))</f>
        <v/>
      </c>
      <c r="N407" s="32" t="str">
        <f aca="false">IF(OR(D407="",B407&lt;&gt;"Salg"),"",F407*G407*I407-J407-F407*IF(O407=0,0,INDEX($M:$M,O407)))</f>
        <v/>
      </c>
      <c r="O407" s="34" t="str">
        <f aca="false">IF(D407="","",SUMPRODUCT(MAX(($D$4:D406=D407)*ROW($D$4:D406))))</f>
        <v/>
      </c>
    </row>
    <row r="408" customFormat="false" ht="15" hidden="false" customHeight="false" outlineLevel="0" collapsed="false">
      <c r="A408" s="35"/>
      <c r="B408" s="36"/>
      <c r="C408" s="36"/>
      <c r="D408" s="36"/>
      <c r="E408" s="36"/>
      <c r="F408" s="37"/>
      <c r="G408" s="38"/>
      <c r="H408" s="36"/>
      <c r="I408" s="39"/>
      <c r="J408" s="38"/>
      <c r="K408" s="32" t="str">
        <f aca="false">IF(D408="","",IF(B408="Køb",-(F408*G408*I408+J408),F408*G408*I408-J408))</f>
        <v/>
      </c>
      <c r="L408" s="33" t="str">
        <f aca="false">IF(D408="","",IF(O408=0,0,INDEX($L:$L,O408))+IF(B408="Køb",F408,IF(B408="Salg",-F408,0)))</f>
        <v/>
      </c>
      <c r="M408" s="32" t="str">
        <f aca="false">IF(D408="","",IF(B408="Køb",IF(IF(O408=0,0,INDEX($L:$L,O408))+F408=0,0,(IF(O408=0,0,INDEX($L:$L,O408))*IF(O408=0,0,INDEX($M:$M,O408))+F408*G408*I408+J408)/(IF(O408=0,0,INDEX($L:$L,O408))+F408)),IF(O408=0,0,INDEX($M:$M,O408))))</f>
        <v/>
      </c>
      <c r="N408" s="32" t="str">
        <f aca="false">IF(OR(D408="",B408&lt;&gt;"Salg"),"",F408*G408*I408-J408-F408*IF(O408=0,0,INDEX($M:$M,O408)))</f>
        <v/>
      </c>
      <c r="O408" s="34" t="str">
        <f aca="false">IF(D408="","",SUMPRODUCT(MAX(($D$4:D407=D408)*ROW($D$4:D407))))</f>
        <v/>
      </c>
    </row>
    <row r="409" customFormat="false" ht="15" hidden="false" customHeight="false" outlineLevel="0" collapsed="false">
      <c r="A409" s="35"/>
      <c r="B409" s="36"/>
      <c r="C409" s="36"/>
      <c r="D409" s="36"/>
      <c r="E409" s="36"/>
      <c r="F409" s="37"/>
      <c r="G409" s="38"/>
      <c r="H409" s="36"/>
      <c r="I409" s="39"/>
      <c r="J409" s="38"/>
      <c r="K409" s="32" t="str">
        <f aca="false">IF(D409="","",IF(B409="Køb",-(F409*G409*I409+J409),F409*G409*I409-J409))</f>
        <v/>
      </c>
      <c r="L409" s="33" t="str">
        <f aca="false">IF(D409="","",IF(O409=0,0,INDEX($L:$L,O409))+IF(B409="Køb",F409,IF(B409="Salg",-F409,0)))</f>
        <v/>
      </c>
      <c r="M409" s="32" t="str">
        <f aca="false">IF(D409="","",IF(B409="Køb",IF(IF(O409=0,0,INDEX($L:$L,O409))+F409=0,0,(IF(O409=0,0,INDEX($L:$L,O409))*IF(O409=0,0,INDEX($M:$M,O409))+F409*G409*I409+J409)/(IF(O409=0,0,INDEX($L:$L,O409))+F409)),IF(O409=0,0,INDEX($M:$M,O409))))</f>
        <v/>
      </c>
      <c r="N409" s="32" t="str">
        <f aca="false">IF(OR(D409="",B409&lt;&gt;"Salg"),"",F409*G409*I409-J409-F409*IF(O409=0,0,INDEX($M:$M,O409)))</f>
        <v/>
      </c>
      <c r="O409" s="34" t="str">
        <f aca="false">IF(D409="","",SUMPRODUCT(MAX(($D$4:D408=D409)*ROW($D$4:D408))))</f>
        <v/>
      </c>
    </row>
    <row r="410" customFormat="false" ht="15" hidden="false" customHeight="false" outlineLevel="0" collapsed="false">
      <c r="A410" s="35"/>
      <c r="B410" s="36"/>
      <c r="C410" s="36"/>
      <c r="D410" s="36"/>
      <c r="E410" s="36"/>
      <c r="F410" s="37"/>
      <c r="G410" s="38"/>
      <c r="H410" s="36"/>
      <c r="I410" s="39"/>
      <c r="J410" s="38"/>
      <c r="K410" s="32" t="str">
        <f aca="false">IF(D410="","",IF(B410="Køb",-(F410*G410*I410+J410),F410*G410*I410-J410))</f>
        <v/>
      </c>
      <c r="L410" s="33" t="str">
        <f aca="false">IF(D410="","",IF(O410=0,0,INDEX($L:$L,O410))+IF(B410="Køb",F410,IF(B410="Salg",-F410,0)))</f>
        <v/>
      </c>
      <c r="M410" s="32" t="str">
        <f aca="false">IF(D410="","",IF(B410="Køb",IF(IF(O410=0,0,INDEX($L:$L,O410))+F410=0,0,(IF(O410=0,0,INDEX($L:$L,O410))*IF(O410=0,0,INDEX($M:$M,O410))+F410*G410*I410+J410)/(IF(O410=0,0,INDEX($L:$L,O410))+F410)),IF(O410=0,0,INDEX($M:$M,O410))))</f>
        <v/>
      </c>
      <c r="N410" s="32" t="str">
        <f aca="false">IF(OR(D410="",B410&lt;&gt;"Salg"),"",F410*G410*I410-J410-F410*IF(O410=0,0,INDEX($M:$M,O410)))</f>
        <v/>
      </c>
      <c r="O410" s="34" t="str">
        <f aca="false">IF(D410="","",SUMPRODUCT(MAX(($D$4:D409=D410)*ROW($D$4:D409))))</f>
        <v/>
      </c>
    </row>
    <row r="411" customFormat="false" ht="15" hidden="false" customHeight="false" outlineLevel="0" collapsed="false">
      <c r="A411" s="35"/>
      <c r="B411" s="36"/>
      <c r="C411" s="36"/>
      <c r="D411" s="36"/>
      <c r="E411" s="36"/>
      <c r="F411" s="37"/>
      <c r="G411" s="38"/>
      <c r="H411" s="36"/>
      <c r="I411" s="39"/>
      <c r="J411" s="38"/>
      <c r="K411" s="32" t="str">
        <f aca="false">IF(D411="","",IF(B411="Køb",-(F411*G411*I411+J411),F411*G411*I411-J411))</f>
        <v/>
      </c>
      <c r="L411" s="33" t="str">
        <f aca="false">IF(D411="","",IF(O411=0,0,INDEX($L:$L,O411))+IF(B411="Køb",F411,IF(B411="Salg",-F411,0)))</f>
        <v/>
      </c>
      <c r="M411" s="32" t="str">
        <f aca="false">IF(D411="","",IF(B411="Køb",IF(IF(O411=0,0,INDEX($L:$L,O411))+F411=0,0,(IF(O411=0,0,INDEX($L:$L,O411))*IF(O411=0,0,INDEX($M:$M,O411))+F411*G411*I411+J411)/(IF(O411=0,0,INDEX($L:$L,O411))+F411)),IF(O411=0,0,INDEX($M:$M,O411))))</f>
        <v/>
      </c>
      <c r="N411" s="32" t="str">
        <f aca="false">IF(OR(D411="",B411&lt;&gt;"Salg"),"",F411*G411*I411-J411-F411*IF(O411=0,0,INDEX($M:$M,O411)))</f>
        <v/>
      </c>
      <c r="O411" s="34" t="str">
        <f aca="false">IF(D411="","",SUMPRODUCT(MAX(($D$4:D410=D411)*ROW($D$4:D410))))</f>
        <v/>
      </c>
    </row>
    <row r="412" customFormat="false" ht="15" hidden="false" customHeight="false" outlineLevel="0" collapsed="false">
      <c r="A412" s="35"/>
      <c r="B412" s="36"/>
      <c r="C412" s="36"/>
      <c r="D412" s="36"/>
      <c r="E412" s="36"/>
      <c r="F412" s="37"/>
      <c r="G412" s="38"/>
      <c r="H412" s="36"/>
      <c r="I412" s="39"/>
      <c r="J412" s="38"/>
      <c r="K412" s="32" t="str">
        <f aca="false">IF(D412="","",IF(B412="Køb",-(F412*G412*I412+J412),F412*G412*I412-J412))</f>
        <v/>
      </c>
      <c r="L412" s="33" t="str">
        <f aca="false">IF(D412="","",IF(O412=0,0,INDEX($L:$L,O412))+IF(B412="Køb",F412,IF(B412="Salg",-F412,0)))</f>
        <v/>
      </c>
      <c r="M412" s="32" t="str">
        <f aca="false">IF(D412="","",IF(B412="Køb",IF(IF(O412=0,0,INDEX($L:$L,O412))+F412=0,0,(IF(O412=0,0,INDEX($L:$L,O412))*IF(O412=0,0,INDEX($M:$M,O412))+F412*G412*I412+J412)/(IF(O412=0,0,INDEX($L:$L,O412))+F412)),IF(O412=0,0,INDEX($M:$M,O412))))</f>
        <v/>
      </c>
      <c r="N412" s="32" t="str">
        <f aca="false">IF(OR(D412="",B412&lt;&gt;"Salg"),"",F412*G412*I412-J412-F412*IF(O412=0,0,INDEX($M:$M,O412)))</f>
        <v/>
      </c>
      <c r="O412" s="34" t="str">
        <f aca="false">IF(D412="","",SUMPRODUCT(MAX(($D$4:D411=D412)*ROW($D$4:D411))))</f>
        <v/>
      </c>
    </row>
    <row r="413" customFormat="false" ht="15" hidden="false" customHeight="false" outlineLevel="0" collapsed="false">
      <c r="A413" s="35"/>
      <c r="B413" s="36"/>
      <c r="C413" s="36"/>
      <c r="D413" s="36"/>
      <c r="E413" s="36"/>
      <c r="F413" s="37"/>
      <c r="G413" s="38"/>
      <c r="H413" s="36"/>
      <c r="I413" s="39"/>
      <c r="J413" s="38"/>
      <c r="K413" s="32" t="str">
        <f aca="false">IF(D413="","",IF(B413="Køb",-(F413*G413*I413+J413),F413*G413*I413-J413))</f>
        <v/>
      </c>
      <c r="L413" s="33" t="str">
        <f aca="false">IF(D413="","",IF(O413=0,0,INDEX($L:$L,O413))+IF(B413="Køb",F413,IF(B413="Salg",-F413,0)))</f>
        <v/>
      </c>
      <c r="M413" s="32" t="str">
        <f aca="false">IF(D413="","",IF(B413="Køb",IF(IF(O413=0,0,INDEX($L:$L,O413))+F413=0,0,(IF(O413=0,0,INDEX($L:$L,O413))*IF(O413=0,0,INDEX($M:$M,O413))+F413*G413*I413+J413)/(IF(O413=0,0,INDEX($L:$L,O413))+F413)),IF(O413=0,0,INDEX($M:$M,O413))))</f>
        <v/>
      </c>
      <c r="N413" s="32" t="str">
        <f aca="false">IF(OR(D413="",B413&lt;&gt;"Salg"),"",F413*G413*I413-J413-F413*IF(O413=0,0,INDEX($M:$M,O413)))</f>
        <v/>
      </c>
      <c r="O413" s="34" t="str">
        <f aca="false">IF(D413="","",SUMPRODUCT(MAX(($D$4:D412=D413)*ROW($D$4:D412))))</f>
        <v/>
      </c>
    </row>
    <row r="414" customFormat="false" ht="15" hidden="false" customHeight="false" outlineLevel="0" collapsed="false">
      <c r="A414" s="35"/>
      <c r="B414" s="36"/>
      <c r="C414" s="36"/>
      <c r="D414" s="36"/>
      <c r="E414" s="36"/>
      <c r="F414" s="37"/>
      <c r="G414" s="38"/>
      <c r="H414" s="36"/>
      <c r="I414" s="39"/>
      <c r="J414" s="38"/>
      <c r="K414" s="32" t="str">
        <f aca="false">IF(D414="","",IF(B414="Køb",-(F414*G414*I414+J414),F414*G414*I414-J414))</f>
        <v/>
      </c>
      <c r="L414" s="33" t="str">
        <f aca="false">IF(D414="","",IF(O414=0,0,INDEX($L:$L,O414))+IF(B414="Køb",F414,IF(B414="Salg",-F414,0)))</f>
        <v/>
      </c>
      <c r="M414" s="32" t="str">
        <f aca="false">IF(D414="","",IF(B414="Køb",IF(IF(O414=0,0,INDEX($L:$L,O414))+F414=0,0,(IF(O414=0,0,INDEX($L:$L,O414))*IF(O414=0,0,INDEX($M:$M,O414))+F414*G414*I414+J414)/(IF(O414=0,0,INDEX($L:$L,O414))+F414)),IF(O414=0,0,INDEX($M:$M,O414))))</f>
        <v/>
      </c>
      <c r="N414" s="32" t="str">
        <f aca="false">IF(OR(D414="",B414&lt;&gt;"Salg"),"",F414*G414*I414-J414-F414*IF(O414=0,0,INDEX($M:$M,O414)))</f>
        <v/>
      </c>
      <c r="O414" s="34" t="str">
        <f aca="false">IF(D414="","",SUMPRODUCT(MAX(($D$4:D413=D414)*ROW($D$4:D413))))</f>
        <v/>
      </c>
    </row>
    <row r="415" customFormat="false" ht="15" hidden="false" customHeight="false" outlineLevel="0" collapsed="false">
      <c r="A415" s="35"/>
      <c r="B415" s="36"/>
      <c r="C415" s="36"/>
      <c r="D415" s="36"/>
      <c r="E415" s="36"/>
      <c r="F415" s="37"/>
      <c r="G415" s="38"/>
      <c r="H415" s="36"/>
      <c r="I415" s="39"/>
      <c r="J415" s="38"/>
      <c r="K415" s="32" t="str">
        <f aca="false">IF(D415="","",IF(B415="Køb",-(F415*G415*I415+J415),F415*G415*I415-J415))</f>
        <v/>
      </c>
      <c r="L415" s="33" t="str">
        <f aca="false">IF(D415="","",IF(O415=0,0,INDEX($L:$L,O415))+IF(B415="Køb",F415,IF(B415="Salg",-F415,0)))</f>
        <v/>
      </c>
      <c r="M415" s="32" t="str">
        <f aca="false">IF(D415="","",IF(B415="Køb",IF(IF(O415=0,0,INDEX($L:$L,O415))+F415=0,0,(IF(O415=0,0,INDEX($L:$L,O415))*IF(O415=0,0,INDEX($M:$M,O415))+F415*G415*I415+J415)/(IF(O415=0,0,INDEX($L:$L,O415))+F415)),IF(O415=0,0,INDEX($M:$M,O415))))</f>
        <v/>
      </c>
      <c r="N415" s="32" t="str">
        <f aca="false">IF(OR(D415="",B415&lt;&gt;"Salg"),"",F415*G415*I415-J415-F415*IF(O415=0,0,INDEX($M:$M,O415)))</f>
        <v/>
      </c>
      <c r="O415" s="34" t="str">
        <f aca="false">IF(D415="","",SUMPRODUCT(MAX(($D$4:D414=D415)*ROW($D$4:D414))))</f>
        <v/>
      </c>
    </row>
    <row r="416" customFormat="false" ht="15" hidden="false" customHeight="false" outlineLevel="0" collapsed="false">
      <c r="A416" s="35"/>
      <c r="B416" s="36"/>
      <c r="C416" s="36"/>
      <c r="D416" s="36"/>
      <c r="E416" s="36"/>
      <c r="F416" s="37"/>
      <c r="G416" s="38"/>
      <c r="H416" s="36"/>
      <c r="I416" s="39"/>
      <c r="J416" s="38"/>
      <c r="K416" s="32" t="str">
        <f aca="false">IF(D416="","",IF(B416="Køb",-(F416*G416*I416+J416),F416*G416*I416-J416))</f>
        <v/>
      </c>
      <c r="L416" s="33" t="str">
        <f aca="false">IF(D416="","",IF(O416=0,0,INDEX($L:$L,O416))+IF(B416="Køb",F416,IF(B416="Salg",-F416,0)))</f>
        <v/>
      </c>
      <c r="M416" s="32" t="str">
        <f aca="false">IF(D416="","",IF(B416="Køb",IF(IF(O416=0,0,INDEX($L:$L,O416))+F416=0,0,(IF(O416=0,0,INDEX($L:$L,O416))*IF(O416=0,0,INDEX($M:$M,O416))+F416*G416*I416+J416)/(IF(O416=0,0,INDEX($L:$L,O416))+F416)),IF(O416=0,0,INDEX($M:$M,O416))))</f>
        <v/>
      </c>
      <c r="N416" s="32" t="str">
        <f aca="false">IF(OR(D416="",B416&lt;&gt;"Salg"),"",F416*G416*I416-J416-F416*IF(O416=0,0,INDEX($M:$M,O416)))</f>
        <v/>
      </c>
      <c r="O416" s="34" t="str">
        <f aca="false">IF(D416="","",SUMPRODUCT(MAX(($D$4:D415=D416)*ROW($D$4:D415))))</f>
        <v/>
      </c>
    </row>
    <row r="417" customFormat="false" ht="15" hidden="false" customHeight="false" outlineLevel="0" collapsed="false">
      <c r="A417" s="35"/>
      <c r="B417" s="36"/>
      <c r="C417" s="36"/>
      <c r="D417" s="36"/>
      <c r="E417" s="36"/>
      <c r="F417" s="37"/>
      <c r="G417" s="38"/>
      <c r="H417" s="36"/>
      <c r="I417" s="39"/>
      <c r="J417" s="38"/>
      <c r="K417" s="32" t="str">
        <f aca="false">IF(D417="","",IF(B417="Køb",-(F417*G417*I417+J417),F417*G417*I417-J417))</f>
        <v/>
      </c>
      <c r="L417" s="33" t="str">
        <f aca="false">IF(D417="","",IF(O417=0,0,INDEX($L:$L,O417))+IF(B417="Køb",F417,IF(B417="Salg",-F417,0)))</f>
        <v/>
      </c>
      <c r="M417" s="32" t="str">
        <f aca="false">IF(D417="","",IF(B417="Køb",IF(IF(O417=0,0,INDEX($L:$L,O417))+F417=0,0,(IF(O417=0,0,INDEX($L:$L,O417))*IF(O417=0,0,INDEX($M:$M,O417))+F417*G417*I417+J417)/(IF(O417=0,0,INDEX($L:$L,O417))+F417)),IF(O417=0,0,INDEX($M:$M,O417))))</f>
        <v/>
      </c>
      <c r="N417" s="32" t="str">
        <f aca="false">IF(OR(D417="",B417&lt;&gt;"Salg"),"",F417*G417*I417-J417-F417*IF(O417=0,0,INDEX($M:$M,O417)))</f>
        <v/>
      </c>
      <c r="O417" s="34" t="str">
        <f aca="false">IF(D417="","",SUMPRODUCT(MAX(($D$4:D416=D417)*ROW($D$4:D416))))</f>
        <v/>
      </c>
    </row>
    <row r="418" customFormat="false" ht="15" hidden="false" customHeight="false" outlineLevel="0" collapsed="false">
      <c r="A418" s="35"/>
      <c r="B418" s="36"/>
      <c r="C418" s="36"/>
      <c r="D418" s="36"/>
      <c r="E418" s="36"/>
      <c r="F418" s="37"/>
      <c r="G418" s="38"/>
      <c r="H418" s="36"/>
      <c r="I418" s="39"/>
      <c r="J418" s="38"/>
      <c r="K418" s="32" t="str">
        <f aca="false">IF(D418="","",IF(B418="Køb",-(F418*G418*I418+J418),F418*G418*I418-J418))</f>
        <v/>
      </c>
      <c r="L418" s="33" t="str">
        <f aca="false">IF(D418="","",IF(O418=0,0,INDEX($L:$L,O418))+IF(B418="Køb",F418,IF(B418="Salg",-F418,0)))</f>
        <v/>
      </c>
      <c r="M418" s="32" t="str">
        <f aca="false">IF(D418="","",IF(B418="Køb",IF(IF(O418=0,0,INDEX($L:$L,O418))+F418=0,0,(IF(O418=0,0,INDEX($L:$L,O418))*IF(O418=0,0,INDEX($M:$M,O418))+F418*G418*I418+J418)/(IF(O418=0,0,INDEX($L:$L,O418))+F418)),IF(O418=0,0,INDEX($M:$M,O418))))</f>
        <v/>
      </c>
      <c r="N418" s="32" t="str">
        <f aca="false">IF(OR(D418="",B418&lt;&gt;"Salg"),"",F418*G418*I418-J418-F418*IF(O418=0,0,INDEX($M:$M,O418)))</f>
        <v/>
      </c>
      <c r="O418" s="34" t="str">
        <f aca="false">IF(D418="","",SUMPRODUCT(MAX(($D$4:D417=D418)*ROW($D$4:D417))))</f>
        <v/>
      </c>
    </row>
    <row r="419" customFormat="false" ht="15" hidden="false" customHeight="false" outlineLevel="0" collapsed="false">
      <c r="A419" s="35"/>
      <c r="B419" s="36"/>
      <c r="C419" s="36"/>
      <c r="D419" s="36"/>
      <c r="E419" s="36"/>
      <c r="F419" s="37"/>
      <c r="G419" s="38"/>
      <c r="H419" s="36"/>
      <c r="I419" s="39"/>
      <c r="J419" s="38"/>
      <c r="K419" s="32" t="str">
        <f aca="false">IF(D419="","",IF(B419="Køb",-(F419*G419*I419+J419),F419*G419*I419-J419))</f>
        <v/>
      </c>
      <c r="L419" s="33" t="str">
        <f aca="false">IF(D419="","",IF(O419=0,0,INDEX($L:$L,O419))+IF(B419="Køb",F419,IF(B419="Salg",-F419,0)))</f>
        <v/>
      </c>
      <c r="M419" s="32" t="str">
        <f aca="false">IF(D419="","",IF(B419="Køb",IF(IF(O419=0,0,INDEX($L:$L,O419))+F419=0,0,(IF(O419=0,0,INDEX($L:$L,O419))*IF(O419=0,0,INDEX($M:$M,O419))+F419*G419*I419+J419)/(IF(O419=0,0,INDEX($L:$L,O419))+F419)),IF(O419=0,0,INDEX($M:$M,O419))))</f>
        <v/>
      </c>
      <c r="N419" s="32" t="str">
        <f aca="false">IF(OR(D419="",B419&lt;&gt;"Salg"),"",F419*G419*I419-J419-F419*IF(O419=0,0,INDEX($M:$M,O419)))</f>
        <v/>
      </c>
      <c r="O419" s="34" t="str">
        <f aca="false">IF(D419="","",SUMPRODUCT(MAX(($D$4:D418=D419)*ROW($D$4:D418))))</f>
        <v/>
      </c>
    </row>
    <row r="420" customFormat="false" ht="15" hidden="false" customHeight="false" outlineLevel="0" collapsed="false">
      <c r="A420" s="35"/>
      <c r="B420" s="36"/>
      <c r="C420" s="36"/>
      <c r="D420" s="36"/>
      <c r="E420" s="36"/>
      <c r="F420" s="37"/>
      <c r="G420" s="38"/>
      <c r="H420" s="36"/>
      <c r="I420" s="39"/>
      <c r="J420" s="38"/>
      <c r="K420" s="32" t="str">
        <f aca="false">IF(D420="","",IF(B420="Køb",-(F420*G420*I420+J420),F420*G420*I420-J420))</f>
        <v/>
      </c>
      <c r="L420" s="33" t="str">
        <f aca="false">IF(D420="","",IF(O420=0,0,INDEX($L:$L,O420))+IF(B420="Køb",F420,IF(B420="Salg",-F420,0)))</f>
        <v/>
      </c>
      <c r="M420" s="32" t="str">
        <f aca="false">IF(D420="","",IF(B420="Køb",IF(IF(O420=0,0,INDEX($L:$L,O420))+F420=0,0,(IF(O420=0,0,INDEX($L:$L,O420))*IF(O420=0,0,INDEX($M:$M,O420))+F420*G420*I420+J420)/(IF(O420=0,0,INDEX($L:$L,O420))+F420)),IF(O420=0,0,INDEX($M:$M,O420))))</f>
        <v/>
      </c>
      <c r="N420" s="32" t="str">
        <f aca="false">IF(OR(D420="",B420&lt;&gt;"Salg"),"",F420*G420*I420-J420-F420*IF(O420=0,0,INDEX($M:$M,O420)))</f>
        <v/>
      </c>
      <c r="O420" s="34" t="str">
        <f aca="false">IF(D420="","",SUMPRODUCT(MAX(($D$4:D419=D420)*ROW($D$4:D419))))</f>
        <v/>
      </c>
    </row>
    <row r="421" customFormat="false" ht="15" hidden="false" customHeight="false" outlineLevel="0" collapsed="false">
      <c r="A421" s="35"/>
      <c r="B421" s="36"/>
      <c r="C421" s="36"/>
      <c r="D421" s="36"/>
      <c r="E421" s="36"/>
      <c r="F421" s="37"/>
      <c r="G421" s="38"/>
      <c r="H421" s="36"/>
      <c r="I421" s="39"/>
      <c r="J421" s="38"/>
      <c r="K421" s="32" t="str">
        <f aca="false">IF(D421="","",IF(B421="Køb",-(F421*G421*I421+J421),F421*G421*I421-J421))</f>
        <v/>
      </c>
      <c r="L421" s="33" t="str">
        <f aca="false">IF(D421="","",IF(O421=0,0,INDEX($L:$L,O421))+IF(B421="Køb",F421,IF(B421="Salg",-F421,0)))</f>
        <v/>
      </c>
      <c r="M421" s="32" t="str">
        <f aca="false">IF(D421="","",IF(B421="Køb",IF(IF(O421=0,0,INDEX($L:$L,O421))+F421=0,0,(IF(O421=0,0,INDEX($L:$L,O421))*IF(O421=0,0,INDEX($M:$M,O421))+F421*G421*I421+J421)/(IF(O421=0,0,INDEX($L:$L,O421))+F421)),IF(O421=0,0,INDEX($M:$M,O421))))</f>
        <v/>
      </c>
      <c r="N421" s="32" t="str">
        <f aca="false">IF(OR(D421="",B421&lt;&gt;"Salg"),"",F421*G421*I421-J421-F421*IF(O421=0,0,INDEX($M:$M,O421)))</f>
        <v/>
      </c>
      <c r="O421" s="34" t="str">
        <f aca="false">IF(D421="","",SUMPRODUCT(MAX(($D$4:D420=D421)*ROW($D$4:D420))))</f>
        <v/>
      </c>
    </row>
    <row r="422" customFormat="false" ht="15" hidden="false" customHeight="false" outlineLevel="0" collapsed="false">
      <c r="A422" s="35"/>
      <c r="B422" s="36"/>
      <c r="C422" s="36"/>
      <c r="D422" s="36"/>
      <c r="E422" s="36"/>
      <c r="F422" s="37"/>
      <c r="G422" s="38"/>
      <c r="H422" s="36"/>
      <c r="I422" s="39"/>
      <c r="J422" s="38"/>
      <c r="K422" s="32" t="str">
        <f aca="false">IF(D422="","",IF(B422="Køb",-(F422*G422*I422+J422),F422*G422*I422-J422))</f>
        <v/>
      </c>
      <c r="L422" s="33" t="str">
        <f aca="false">IF(D422="","",IF(O422=0,0,INDEX($L:$L,O422))+IF(B422="Køb",F422,IF(B422="Salg",-F422,0)))</f>
        <v/>
      </c>
      <c r="M422" s="32" t="str">
        <f aca="false">IF(D422="","",IF(B422="Køb",IF(IF(O422=0,0,INDEX($L:$L,O422))+F422=0,0,(IF(O422=0,0,INDEX($L:$L,O422))*IF(O422=0,0,INDEX($M:$M,O422))+F422*G422*I422+J422)/(IF(O422=0,0,INDEX($L:$L,O422))+F422)),IF(O422=0,0,INDEX($M:$M,O422))))</f>
        <v/>
      </c>
      <c r="N422" s="32" t="str">
        <f aca="false">IF(OR(D422="",B422&lt;&gt;"Salg"),"",F422*G422*I422-J422-F422*IF(O422=0,0,INDEX($M:$M,O422)))</f>
        <v/>
      </c>
      <c r="O422" s="34" t="str">
        <f aca="false">IF(D422="","",SUMPRODUCT(MAX(($D$4:D421=D422)*ROW($D$4:D421))))</f>
        <v/>
      </c>
    </row>
    <row r="423" customFormat="false" ht="15" hidden="false" customHeight="false" outlineLevel="0" collapsed="false">
      <c r="A423" s="35"/>
      <c r="B423" s="36"/>
      <c r="C423" s="36"/>
      <c r="D423" s="36"/>
      <c r="E423" s="36"/>
      <c r="F423" s="37"/>
      <c r="G423" s="38"/>
      <c r="H423" s="36"/>
      <c r="I423" s="39"/>
      <c r="J423" s="38"/>
      <c r="K423" s="32" t="str">
        <f aca="false">IF(D423="","",IF(B423="Køb",-(F423*G423*I423+J423),F423*G423*I423-J423))</f>
        <v/>
      </c>
      <c r="L423" s="33" t="str">
        <f aca="false">IF(D423="","",IF(O423=0,0,INDEX($L:$L,O423))+IF(B423="Køb",F423,IF(B423="Salg",-F423,0)))</f>
        <v/>
      </c>
      <c r="M423" s="32" t="str">
        <f aca="false">IF(D423="","",IF(B423="Køb",IF(IF(O423=0,0,INDEX($L:$L,O423))+F423=0,0,(IF(O423=0,0,INDEX($L:$L,O423))*IF(O423=0,0,INDEX($M:$M,O423))+F423*G423*I423+J423)/(IF(O423=0,0,INDEX($L:$L,O423))+F423)),IF(O423=0,0,INDEX($M:$M,O423))))</f>
        <v/>
      </c>
      <c r="N423" s="32" t="str">
        <f aca="false">IF(OR(D423="",B423&lt;&gt;"Salg"),"",F423*G423*I423-J423-F423*IF(O423=0,0,INDEX($M:$M,O423)))</f>
        <v/>
      </c>
      <c r="O423" s="34" t="str">
        <f aca="false">IF(D423="","",SUMPRODUCT(MAX(($D$4:D422=D423)*ROW($D$4:D422))))</f>
        <v/>
      </c>
    </row>
    <row r="424" customFormat="false" ht="15" hidden="false" customHeight="false" outlineLevel="0" collapsed="false">
      <c r="A424" s="35"/>
      <c r="B424" s="36"/>
      <c r="C424" s="36"/>
      <c r="D424" s="36"/>
      <c r="E424" s="36"/>
      <c r="F424" s="37"/>
      <c r="G424" s="38"/>
      <c r="H424" s="36"/>
      <c r="I424" s="39"/>
      <c r="J424" s="38"/>
      <c r="K424" s="32" t="str">
        <f aca="false">IF(D424="","",IF(B424="Køb",-(F424*G424*I424+J424),F424*G424*I424-J424))</f>
        <v/>
      </c>
      <c r="L424" s="33" t="str">
        <f aca="false">IF(D424="","",IF(O424=0,0,INDEX($L:$L,O424))+IF(B424="Køb",F424,IF(B424="Salg",-F424,0)))</f>
        <v/>
      </c>
      <c r="M424" s="32" t="str">
        <f aca="false">IF(D424="","",IF(B424="Køb",IF(IF(O424=0,0,INDEX($L:$L,O424))+F424=0,0,(IF(O424=0,0,INDEX($L:$L,O424))*IF(O424=0,0,INDEX($M:$M,O424))+F424*G424*I424+J424)/(IF(O424=0,0,INDEX($L:$L,O424))+F424)),IF(O424=0,0,INDEX($M:$M,O424))))</f>
        <v/>
      </c>
      <c r="N424" s="32" t="str">
        <f aca="false">IF(OR(D424="",B424&lt;&gt;"Salg"),"",F424*G424*I424-J424-F424*IF(O424=0,0,INDEX($M:$M,O424)))</f>
        <v/>
      </c>
      <c r="O424" s="34" t="str">
        <f aca="false">IF(D424="","",SUMPRODUCT(MAX(($D$4:D423=D424)*ROW($D$4:D423))))</f>
        <v/>
      </c>
    </row>
    <row r="425" customFormat="false" ht="15" hidden="false" customHeight="false" outlineLevel="0" collapsed="false">
      <c r="A425" s="35"/>
      <c r="B425" s="36"/>
      <c r="C425" s="36"/>
      <c r="D425" s="36"/>
      <c r="E425" s="36"/>
      <c r="F425" s="37"/>
      <c r="G425" s="38"/>
      <c r="H425" s="36"/>
      <c r="I425" s="39"/>
      <c r="J425" s="38"/>
      <c r="K425" s="32" t="str">
        <f aca="false">IF(D425="","",IF(B425="Køb",-(F425*G425*I425+J425),F425*G425*I425-J425))</f>
        <v/>
      </c>
      <c r="L425" s="33" t="str">
        <f aca="false">IF(D425="","",IF(O425=0,0,INDEX($L:$L,O425))+IF(B425="Køb",F425,IF(B425="Salg",-F425,0)))</f>
        <v/>
      </c>
      <c r="M425" s="32" t="str">
        <f aca="false">IF(D425="","",IF(B425="Køb",IF(IF(O425=0,0,INDEX($L:$L,O425))+F425=0,0,(IF(O425=0,0,INDEX($L:$L,O425))*IF(O425=0,0,INDEX($M:$M,O425))+F425*G425*I425+J425)/(IF(O425=0,0,INDEX($L:$L,O425))+F425)),IF(O425=0,0,INDEX($M:$M,O425))))</f>
        <v/>
      </c>
      <c r="N425" s="32" t="str">
        <f aca="false">IF(OR(D425="",B425&lt;&gt;"Salg"),"",F425*G425*I425-J425-F425*IF(O425=0,0,INDEX($M:$M,O425)))</f>
        <v/>
      </c>
      <c r="O425" s="34" t="str">
        <f aca="false">IF(D425="","",SUMPRODUCT(MAX(($D$4:D424=D425)*ROW($D$4:D424))))</f>
        <v/>
      </c>
    </row>
    <row r="426" customFormat="false" ht="15" hidden="false" customHeight="false" outlineLevel="0" collapsed="false">
      <c r="A426" s="35"/>
      <c r="B426" s="36"/>
      <c r="C426" s="36"/>
      <c r="D426" s="36"/>
      <c r="E426" s="36"/>
      <c r="F426" s="37"/>
      <c r="G426" s="38"/>
      <c r="H426" s="36"/>
      <c r="I426" s="39"/>
      <c r="J426" s="38"/>
      <c r="K426" s="32" t="str">
        <f aca="false">IF(D426="","",IF(B426="Køb",-(F426*G426*I426+J426),F426*G426*I426-J426))</f>
        <v/>
      </c>
      <c r="L426" s="33" t="str">
        <f aca="false">IF(D426="","",IF(O426=0,0,INDEX($L:$L,O426))+IF(B426="Køb",F426,IF(B426="Salg",-F426,0)))</f>
        <v/>
      </c>
      <c r="M426" s="32" t="str">
        <f aca="false">IF(D426="","",IF(B426="Køb",IF(IF(O426=0,0,INDEX($L:$L,O426))+F426=0,0,(IF(O426=0,0,INDEX($L:$L,O426))*IF(O426=0,0,INDEX($M:$M,O426))+F426*G426*I426+J426)/(IF(O426=0,0,INDEX($L:$L,O426))+F426)),IF(O426=0,0,INDEX($M:$M,O426))))</f>
        <v/>
      </c>
      <c r="N426" s="32" t="str">
        <f aca="false">IF(OR(D426="",B426&lt;&gt;"Salg"),"",F426*G426*I426-J426-F426*IF(O426=0,0,INDEX($M:$M,O426)))</f>
        <v/>
      </c>
      <c r="O426" s="34" t="str">
        <f aca="false">IF(D426="","",SUMPRODUCT(MAX(($D$4:D425=D426)*ROW($D$4:D425))))</f>
        <v/>
      </c>
    </row>
    <row r="427" customFormat="false" ht="15" hidden="false" customHeight="false" outlineLevel="0" collapsed="false">
      <c r="A427" s="35"/>
      <c r="B427" s="36"/>
      <c r="C427" s="36"/>
      <c r="D427" s="36"/>
      <c r="E427" s="36"/>
      <c r="F427" s="37"/>
      <c r="G427" s="38"/>
      <c r="H427" s="36"/>
      <c r="I427" s="39"/>
      <c r="J427" s="38"/>
      <c r="K427" s="32" t="str">
        <f aca="false">IF(D427="","",IF(B427="Køb",-(F427*G427*I427+J427),F427*G427*I427-J427))</f>
        <v/>
      </c>
      <c r="L427" s="33" t="str">
        <f aca="false">IF(D427="","",IF(O427=0,0,INDEX($L:$L,O427))+IF(B427="Køb",F427,IF(B427="Salg",-F427,0)))</f>
        <v/>
      </c>
      <c r="M427" s="32" t="str">
        <f aca="false">IF(D427="","",IF(B427="Køb",IF(IF(O427=0,0,INDEX($L:$L,O427))+F427=0,0,(IF(O427=0,0,INDEX($L:$L,O427))*IF(O427=0,0,INDEX($M:$M,O427))+F427*G427*I427+J427)/(IF(O427=0,0,INDEX($L:$L,O427))+F427)),IF(O427=0,0,INDEX($M:$M,O427))))</f>
        <v/>
      </c>
      <c r="N427" s="32" t="str">
        <f aca="false">IF(OR(D427="",B427&lt;&gt;"Salg"),"",F427*G427*I427-J427-F427*IF(O427=0,0,INDEX($M:$M,O427)))</f>
        <v/>
      </c>
      <c r="O427" s="34" t="str">
        <f aca="false">IF(D427="","",SUMPRODUCT(MAX(($D$4:D426=D427)*ROW($D$4:D426))))</f>
        <v/>
      </c>
    </row>
    <row r="428" customFormat="false" ht="15" hidden="false" customHeight="false" outlineLevel="0" collapsed="false">
      <c r="A428" s="35"/>
      <c r="B428" s="36"/>
      <c r="C428" s="36"/>
      <c r="D428" s="36"/>
      <c r="E428" s="36"/>
      <c r="F428" s="37"/>
      <c r="G428" s="38"/>
      <c r="H428" s="36"/>
      <c r="I428" s="39"/>
      <c r="J428" s="38"/>
      <c r="K428" s="32" t="str">
        <f aca="false">IF(D428="","",IF(B428="Køb",-(F428*G428*I428+J428),F428*G428*I428-J428))</f>
        <v/>
      </c>
      <c r="L428" s="33" t="str">
        <f aca="false">IF(D428="","",IF(O428=0,0,INDEX($L:$L,O428))+IF(B428="Køb",F428,IF(B428="Salg",-F428,0)))</f>
        <v/>
      </c>
      <c r="M428" s="32" t="str">
        <f aca="false">IF(D428="","",IF(B428="Køb",IF(IF(O428=0,0,INDEX($L:$L,O428))+F428=0,0,(IF(O428=0,0,INDEX($L:$L,O428))*IF(O428=0,0,INDEX($M:$M,O428))+F428*G428*I428+J428)/(IF(O428=0,0,INDEX($L:$L,O428))+F428)),IF(O428=0,0,INDEX($M:$M,O428))))</f>
        <v/>
      </c>
      <c r="N428" s="32" t="str">
        <f aca="false">IF(OR(D428="",B428&lt;&gt;"Salg"),"",F428*G428*I428-J428-F428*IF(O428=0,0,INDEX($M:$M,O428)))</f>
        <v/>
      </c>
      <c r="O428" s="34" t="str">
        <f aca="false">IF(D428="","",SUMPRODUCT(MAX(($D$4:D427=D428)*ROW($D$4:D427))))</f>
        <v/>
      </c>
    </row>
    <row r="429" customFormat="false" ht="15" hidden="false" customHeight="false" outlineLevel="0" collapsed="false">
      <c r="A429" s="35"/>
      <c r="B429" s="36"/>
      <c r="C429" s="36"/>
      <c r="D429" s="36"/>
      <c r="E429" s="36"/>
      <c r="F429" s="37"/>
      <c r="G429" s="38"/>
      <c r="H429" s="36"/>
      <c r="I429" s="39"/>
      <c r="J429" s="38"/>
      <c r="K429" s="32" t="str">
        <f aca="false">IF(D429="","",IF(B429="Køb",-(F429*G429*I429+J429),F429*G429*I429-J429))</f>
        <v/>
      </c>
      <c r="L429" s="33" t="str">
        <f aca="false">IF(D429="","",IF(O429=0,0,INDEX($L:$L,O429))+IF(B429="Køb",F429,IF(B429="Salg",-F429,0)))</f>
        <v/>
      </c>
      <c r="M429" s="32" t="str">
        <f aca="false">IF(D429="","",IF(B429="Køb",IF(IF(O429=0,0,INDEX($L:$L,O429))+F429=0,0,(IF(O429=0,0,INDEX($L:$L,O429))*IF(O429=0,0,INDEX($M:$M,O429))+F429*G429*I429+J429)/(IF(O429=0,0,INDEX($L:$L,O429))+F429)),IF(O429=0,0,INDEX($M:$M,O429))))</f>
        <v/>
      </c>
      <c r="N429" s="32" t="str">
        <f aca="false">IF(OR(D429="",B429&lt;&gt;"Salg"),"",F429*G429*I429-J429-F429*IF(O429=0,0,INDEX($M:$M,O429)))</f>
        <v/>
      </c>
      <c r="O429" s="34" t="str">
        <f aca="false">IF(D429="","",SUMPRODUCT(MAX(($D$4:D428=D429)*ROW($D$4:D428))))</f>
        <v/>
      </c>
    </row>
    <row r="430" customFormat="false" ht="15" hidden="false" customHeight="false" outlineLevel="0" collapsed="false">
      <c r="A430" s="35"/>
      <c r="B430" s="36"/>
      <c r="C430" s="36"/>
      <c r="D430" s="36"/>
      <c r="E430" s="36"/>
      <c r="F430" s="37"/>
      <c r="G430" s="38"/>
      <c r="H430" s="36"/>
      <c r="I430" s="39"/>
      <c r="J430" s="38"/>
      <c r="K430" s="32" t="str">
        <f aca="false">IF(D430="","",IF(B430="Køb",-(F430*G430*I430+J430),F430*G430*I430-J430))</f>
        <v/>
      </c>
      <c r="L430" s="33" t="str">
        <f aca="false">IF(D430="","",IF(O430=0,0,INDEX($L:$L,O430))+IF(B430="Køb",F430,IF(B430="Salg",-F430,0)))</f>
        <v/>
      </c>
      <c r="M430" s="32" t="str">
        <f aca="false">IF(D430="","",IF(B430="Køb",IF(IF(O430=0,0,INDEX($L:$L,O430))+F430=0,0,(IF(O430=0,0,INDEX($L:$L,O430))*IF(O430=0,0,INDEX($M:$M,O430))+F430*G430*I430+J430)/(IF(O430=0,0,INDEX($L:$L,O430))+F430)),IF(O430=0,0,INDEX($M:$M,O430))))</f>
        <v/>
      </c>
      <c r="N430" s="32" t="str">
        <f aca="false">IF(OR(D430="",B430&lt;&gt;"Salg"),"",F430*G430*I430-J430-F430*IF(O430=0,0,INDEX($M:$M,O430)))</f>
        <v/>
      </c>
      <c r="O430" s="34" t="str">
        <f aca="false">IF(D430="","",SUMPRODUCT(MAX(($D$4:D429=D430)*ROW($D$4:D429))))</f>
        <v/>
      </c>
    </row>
    <row r="431" customFormat="false" ht="15" hidden="false" customHeight="false" outlineLevel="0" collapsed="false">
      <c r="A431" s="35"/>
      <c r="B431" s="36"/>
      <c r="C431" s="36"/>
      <c r="D431" s="36"/>
      <c r="E431" s="36"/>
      <c r="F431" s="37"/>
      <c r="G431" s="38"/>
      <c r="H431" s="36"/>
      <c r="I431" s="39"/>
      <c r="J431" s="38"/>
      <c r="K431" s="32" t="str">
        <f aca="false">IF(D431="","",IF(B431="Køb",-(F431*G431*I431+J431),F431*G431*I431-J431))</f>
        <v/>
      </c>
      <c r="L431" s="33" t="str">
        <f aca="false">IF(D431="","",IF(O431=0,0,INDEX($L:$L,O431))+IF(B431="Køb",F431,IF(B431="Salg",-F431,0)))</f>
        <v/>
      </c>
      <c r="M431" s="32" t="str">
        <f aca="false">IF(D431="","",IF(B431="Køb",IF(IF(O431=0,0,INDEX($L:$L,O431))+F431=0,0,(IF(O431=0,0,INDEX($L:$L,O431))*IF(O431=0,0,INDEX($M:$M,O431))+F431*G431*I431+J431)/(IF(O431=0,0,INDEX($L:$L,O431))+F431)),IF(O431=0,0,INDEX($M:$M,O431))))</f>
        <v/>
      </c>
      <c r="N431" s="32" t="str">
        <f aca="false">IF(OR(D431="",B431&lt;&gt;"Salg"),"",F431*G431*I431-J431-F431*IF(O431=0,0,INDEX($M:$M,O431)))</f>
        <v/>
      </c>
      <c r="O431" s="34" t="str">
        <f aca="false">IF(D431="","",SUMPRODUCT(MAX(($D$4:D430=D431)*ROW($D$4:D430))))</f>
        <v/>
      </c>
    </row>
    <row r="432" customFormat="false" ht="15" hidden="false" customHeight="false" outlineLevel="0" collapsed="false">
      <c r="A432" s="35"/>
      <c r="B432" s="36"/>
      <c r="C432" s="36"/>
      <c r="D432" s="36"/>
      <c r="E432" s="36"/>
      <c r="F432" s="37"/>
      <c r="G432" s="38"/>
      <c r="H432" s="36"/>
      <c r="I432" s="39"/>
      <c r="J432" s="38"/>
      <c r="K432" s="32" t="str">
        <f aca="false">IF(D432="","",IF(B432="Køb",-(F432*G432*I432+J432),F432*G432*I432-J432))</f>
        <v/>
      </c>
      <c r="L432" s="33" t="str">
        <f aca="false">IF(D432="","",IF(O432=0,0,INDEX($L:$L,O432))+IF(B432="Køb",F432,IF(B432="Salg",-F432,0)))</f>
        <v/>
      </c>
      <c r="M432" s="32" t="str">
        <f aca="false">IF(D432="","",IF(B432="Køb",IF(IF(O432=0,0,INDEX($L:$L,O432))+F432=0,0,(IF(O432=0,0,INDEX($L:$L,O432))*IF(O432=0,0,INDEX($M:$M,O432))+F432*G432*I432+J432)/(IF(O432=0,0,INDEX($L:$L,O432))+F432)),IF(O432=0,0,INDEX($M:$M,O432))))</f>
        <v/>
      </c>
      <c r="N432" s="32" t="str">
        <f aca="false">IF(OR(D432="",B432&lt;&gt;"Salg"),"",F432*G432*I432-J432-F432*IF(O432=0,0,INDEX($M:$M,O432)))</f>
        <v/>
      </c>
      <c r="O432" s="34" t="str">
        <f aca="false">IF(D432="","",SUMPRODUCT(MAX(($D$4:D431=D432)*ROW($D$4:D431))))</f>
        <v/>
      </c>
    </row>
    <row r="433" customFormat="false" ht="15" hidden="false" customHeight="false" outlineLevel="0" collapsed="false">
      <c r="A433" s="35"/>
      <c r="B433" s="36"/>
      <c r="C433" s="36"/>
      <c r="D433" s="36"/>
      <c r="E433" s="36"/>
      <c r="F433" s="37"/>
      <c r="G433" s="38"/>
      <c r="H433" s="36"/>
      <c r="I433" s="39"/>
      <c r="J433" s="38"/>
      <c r="K433" s="32" t="str">
        <f aca="false">IF(D433="","",IF(B433="Køb",-(F433*G433*I433+J433),F433*G433*I433-J433))</f>
        <v/>
      </c>
      <c r="L433" s="33" t="str">
        <f aca="false">IF(D433="","",IF(O433=0,0,INDEX($L:$L,O433))+IF(B433="Køb",F433,IF(B433="Salg",-F433,0)))</f>
        <v/>
      </c>
      <c r="M433" s="32" t="str">
        <f aca="false">IF(D433="","",IF(B433="Køb",IF(IF(O433=0,0,INDEX($L:$L,O433))+F433=0,0,(IF(O433=0,0,INDEX($L:$L,O433))*IF(O433=0,0,INDEX($M:$M,O433))+F433*G433*I433+J433)/(IF(O433=0,0,INDEX($L:$L,O433))+F433)),IF(O433=0,0,INDEX($M:$M,O433))))</f>
        <v/>
      </c>
      <c r="N433" s="32" t="str">
        <f aca="false">IF(OR(D433="",B433&lt;&gt;"Salg"),"",F433*G433*I433-J433-F433*IF(O433=0,0,INDEX($M:$M,O433)))</f>
        <v/>
      </c>
      <c r="O433" s="34" t="str">
        <f aca="false">IF(D433="","",SUMPRODUCT(MAX(($D$4:D432=D433)*ROW($D$4:D432))))</f>
        <v/>
      </c>
    </row>
    <row r="434" customFormat="false" ht="15" hidden="false" customHeight="false" outlineLevel="0" collapsed="false">
      <c r="A434" s="35"/>
      <c r="B434" s="36"/>
      <c r="C434" s="36"/>
      <c r="D434" s="36"/>
      <c r="E434" s="36"/>
      <c r="F434" s="37"/>
      <c r="G434" s="38"/>
      <c r="H434" s="36"/>
      <c r="I434" s="39"/>
      <c r="J434" s="38"/>
      <c r="K434" s="32" t="str">
        <f aca="false">IF(D434="","",IF(B434="Køb",-(F434*G434*I434+J434),F434*G434*I434-J434))</f>
        <v/>
      </c>
      <c r="L434" s="33" t="str">
        <f aca="false">IF(D434="","",IF(O434=0,0,INDEX($L:$L,O434))+IF(B434="Køb",F434,IF(B434="Salg",-F434,0)))</f>
        <v/>
      </c>
      <c r="M434" s="32" t="str">
        <f aca="false">IF(D434="","",IF(B434="Køb",IF(IF(O434=0,0,INDEX($L:$L,O434))+F434=0,0,(IF(O434=0,0,INDEX($L:$L,O434))*IF(O434=0,0,INDEX($M:$M,O434))+F434*G434*I434+J434)/(IF(O434=0,0,INDEX($L:$L,O434))+F434)),IF(O434=0,0,INDEX($M:$M,O434))))</f>
        <v/>
      </c>
      <c r="N434" s="32" t="str">
        <f aca="false">IF(OR(D434="",B434&lt;&gt;"Salg"),"",F434*G434*I434-J434-F434*IF(O434=0,0,INDEX($M:$M,O434)))</f>
        <v/>
      </c>
      <c r="O434" s="34" t="str">
        <f aca="false">IF(D434="","",SUMPRODUCT(MAX(($D$4:D433=D434)*ROW($D$4:D433))))</f>
        <v/>
      </c>
    </row>
    <row r="435" customFormat="false" ht="15" hidden="false" customHeight="false" outlineLevel="0" collapsed="false">
      <c r="A435" s="35"/>
      <c r="B435" s="36"/>
      <c r="C435" s="36"/>
      <c r="D435" s="36"/>
      <c r="E435" s="36"/>
      <c r="F435" s="37"/>
      <c r="G435" s="38"/>
      <c r="H435" s="36"/>
      <c r="I435" s="39"/>
      <c r="J435" s="38"/>
      <c r="K435" s="32" t="str">
        <f aca="false">IF(D435="","",IF(B435="Køb",-(F435*G435*I435+J435),F435*G435*I435-J435))</f>
        <v/>
      </c>
      <c r="L435" s="33" t="str">
        <f aca="false">IF(D435="","",IF(O435=0,0,INDEX($L:$L,O435))+IF(B435="Køb",F435,IF(B435="Salg",-F435,0)))</f>
        <v/>
      </c>
      <c r="M435" s="32" t="str">
        <f aca="false">IF(D435="","",IF(B435="Køb",IF(IF(O435=0,0,INDEX($L:$L,O435))+F435=0,0,(IF(O435=0,0,INDEX($L:$L,O435))*IF(O435=0,0,INDEX($M:$M,O435))+F435*G435*I435+J435)/(IF(O435=0,0,INDEX($L:$L,O435))+F435)),IF(O435=0,0,INDEX($M:$M,O435))))</f>
        <v/>
      </c>
      <c r="N435" s="32" t="str">
        <f aca="false">IF(OR(D435="",B435&lt;&gt;"Salg"),"",F435*G435*I435-J435-F435*IF(O435=0,0,INDEX($M:$M,O435)))</f>
        <v/>
      </c>
      <c r="O435" s="34" t="str">
        <f aca="false">IF(D435="","",SUMPRODUCT(MAX(($D$4:D434=D435)*ROW($D$4:D434))))</f>
        <v/>
      </c>
    </row>
    <row r="436" customFormat="false" ht="15" hidden="false" customHeight="false" outlineLevel="0" collapsed="false">
      <c r="A436" s="35"/>
      <c r="B436" s="36"/>
      <c r="C436" s="36"/>
      <c r="D436" s="36"/>
      <c r="E436" s="36"/>
      <c r="F436" s="37"/>
      <c r="G436" s="38"/>
      <c r="H436" s="36"/>
      <c r="I436" s="39"/>
      <c r="J436" s="38"/>
      <c r="K436" s="32" t="str">
        <f aca="false">IF(D436="","",IF(B436="Køb",-(F436*G436*I436+J436),F436*G436*I436-J436))</f>
        <v/>
      </c>
      <c r="L436" s="33" t="str">
        <f aca="false">IF(D436="","",IF(O436=0,0,INDEX($L:$L,O436))+IF(B436="Køb",F436,IF(B436="Salg",-F436,0)))</f>
        <v/>
      </c>
      <c r="M436" s="32" t="str">
        <f aca="false">IF(D436="","",IF(B436="Køb",IF(IF(O436=0,0,INDEX($L:$L,O436))+F436=0,0,(IF(O436=0,0,INDEX($L:$L,O436))*IF(O436=0,0,INDEX($M:$M,O436))+F436*G436*I436+J436)/(IF(O436=0,0,INDEX($L:$L,O436))+F436)),IF(O436=0,0,INDEX($M:$M,O436))))</f>
        <v/>
      </c>
      <c r="N436" s="32" t="str">
        <f aca="false">IF(OR(D436="",B436&lt;&gt;"Salg"),"",F436*G436*I436-J436-F436*IF(O436=0,0,INDEX($M:$M,O436)))</f>
        <v/>
      </c>
      <c r="O436" s="34" t="str">
        <f aca="false">IF(D436="","",SUMPRODUCT(MAX(($D$4:D435=D436)*ROW($D$4:D435))))</f>
        <v/>
      </c>
    </row>
    <row r="437" customFormat="false" ht="15" hidden="false" customHeight="false" outlineLevel="0" collapsed="false">
      <c r="A437" s="35"/>
      <c r="B437" s="36"/>
      <c r="C437" s="36"/>
      <c r="D437" s="36"/>
      <c r="E437" s="36"/>
      <c r="F437" s="37"/>
      <c r="G437" s="38"/>
      <c r="H437" s="36"/>
      <c r="I437" s="39"/>
      <c r="J437" s="38"/>
      <c r="K437" s="32" t="str">
        <f aca="false">IF(D437="","",IF(B437="Køb",-(F437*G437*I437+J437),F437*G437*I437-J437))</f>
        <v/>
      </c>
      <c r="L437" s="33" t="str">
        <f aca="false">IF(D437="","",IF(O437=0,0,INDEX($L:$L,O437))+IF(B437="Køb",F437,IF(B437="Salg",-F437,0)))</f>
        <v/>
      </c>
      <c r="M437" s="32" t="str">
        <f aca="false">IF(D437="","",IF(B437="Køb",IF(IF(O437=0,0,INDEX($L:$L,O437))+F437=0,0,(IF(O437=0,0,INDEX($L:$L,O437))*IF(O437=0,0,INDEX($M:$M,O437))+F437*G437*I437+J437)/(IF(O437=0,0,INDEX($L:$L,O437))+F437)),IF(O437=0,0,INDEX($M:$M,O437))))</f>
        <v/>
      </c>
      <c r="N437" s="32" t="str">
        <f aca="false">IF(OR(D437="",B437&lt;&gt;"Salg"),"",F437*G437*I437-J437-F437*IF(O437=0,0,INDEX($M:$M,O437)))</f>
        <v/>
      </c>
      <c r="O437" s="34" t="str">
        <f aca="false">IF(D437="","",SUMPRODUCT(MAX(($D$4:D436=D437)*ROW($D$4:D436))))</f>
        <v/>
      </c>
    </row>
    <row r="438" customFormat="false" ht="15" hidden="false" customHeight="false" outlineLevel="0" collapsed="false">
      <c r="A438" s="35"/>
      <c r="B438" s="36"/>
      <c r="C438" s="36"/>
      <c r="D438" s="36"/>
      <c r="E438" s="36"/>
      <c r="F438" s="37"/>
      <c r="G438" s="38"/>
      <c r="H438" s="36"/>
      <c r="I438" s="39"/>
      <c r="J438" s="38"/>
      <c r="K438" s="32" t="str">
        <f aca="false">IF(D438="","",IF(B438="Køb",-(F438*G438*I438+J438),F438*G438*I438-J438))</f>
        <v/>
      </c>
      <c r="L438" s="33" t="str">
        <f aca="false">IF(D438="","",IF(O438=0,0,INDEX($L:$L,O438))+IF(B438="Køb",F438,IF(B438="Salg",-F438,0)))</f>
        <v/>
      </c>
      <c r="M438" s="32" t="str">
        <f aca="false">IF(D438="","",IF(B438="Køb",IF(IF(O438=0,0,INDEX($L:$L,O438))+F438=0,0,(IF(O438=0,0,INDEX($L:$L,O438))*IF(O438=0,0,INDEX($M:$M,O438))+F438*G438*I438+J438)/(IF(O438=0,0,INDEX($L:$L,O438))+F438)),IF(O438=0,0,INDEX($M:$M,O438))))</f>
        <v/>
      </c>
      <c r="N438" s="32" t="str">
        <f aca="false">IF(OR(D438="",B438&lt;&gt;"Salg"),"",F438*G438*I438-J438-F438*IF(O438=0,0,INDEX($M:$M,O438)))</f>
        <v/>
      </c>
      <c r="O438" s="34" t="str">
        <f aca="false">IF(D438="","",SUMPRODUCT(MAX(($D$4:D437=D438)*ROW($D$4:D437))))</f>
        <v/>
      </c>
    </row>
    <row r="439" customFormat="false" ht="15" hidden="false" customHeight="false" outlineLevel="0" collapsed="false">
      <c r="A439" s="35"/>
      <c r="B439" s="36"/>
      <c r="C439" s="36"/>
      <c r="D439" s="36"/>
      <c r="E439" s="36"/>
      <c r="F439" s="37"/>
      <c r="G439" s="38"/>
      <c r="H439" s="36"/>
      <c r="I439" s="39"/>
      <c r="J439" s="38"/>
      <c r="K439" s="32" t="str">
        <f aca="false">IF(D439="","",IF(B439="Køb",-(F439*G439*I439+J439),F439*G439*I439-J439))</f>
        <v/>
      </c>
      <c r="L439" s="33" t="str">
        <f aca="false">IF(D439="","",IF(O439=0,0,INDEX($L:$L,O439))+IF(B439="Køb",F439,IF(B439="Salg",-F439,0)))</f>
        <v/>
      </c>
      <c r="M439" s="32" t="str">
        <f aca="false">IF(D439="","",IF(B439="Køb",IF(IF(O439=0,0,INDEX($L:$L,O439))+F439=0,0,(IF(O439=0,0,INDEX($L:$L,O439))*IF(O439=0,0,INDEX($M:$M,O439))+F439*G439*I439+J439)/(IF(O439=0,0,INDEX($L:$L,O439))+F439)),IF(O439=0,0,INDEX($M:$M,O439))))</f>
        <v/>
      </c>
      <c r="N439" s="32" t="str">
        <f aca="false">IF(OR(D439="",B439&lt;&gt;"Salg"),"",F439*G439*I439-J439-F439*IF(O439=0,0,INDEX($M:$M,O439)))</f>
        <v/>
      </c>
      <c r="O439" s="34" t="str">
        <f aca="false">IF(D439="","",SUMPRODUCT(MAX(($D$4:D438=D439)*ROW($D$4:D438))))</f>
        <v/>
      </c>
    </row>
    <row r="440" customFormat="false" ht="15" hidden="false" customHeight="false" outlineLevel="0" collapsed="false">
      <c r="A440" s="35"/>
      <c r="B440" s="36"/>
      <c r="C440" s="36"/>
      <c r="D440" s="36"/>
      <c r="E440" s="36"/>
      <c r="F440" s="37"/>
      <c r="G440" s="38"/>
      <c r="H440" s="36"/>
      <c r="I440" s="39"/>
      <c r="J440" s="38"/>
      <c r="K440" s="32" t="str">
        <f aca="false">IF(D440="","",IF(B440="Køb",-(F440*G440*I440+J440),F440*G440*I440-J440))</f>
        <v/>
      </c>
      <c r="L440" s="33" t="str">
        <f aca="false">IF(D440="","",IF(O440=0,0,INDEX($L:$L,O440))+IF(B440="Køb",F440,IF(B440="Salg",-F440,0)))</f>
        <v/>
      </c>
      <c r="M440" s="32" t="str">
        <f aca="false">IF(D440="","",IF(B440="Køb",IF(IF(O440=0,0,INDEX($L:$L,O440))+F440=0,0,(IF(O440=0,0,INDEX($L:$L,O440))*IF(O440=0,0,INDEX($M:$M,O440))+F440*G440*I440+J440)/(IF(O440=0,0,INDEX($L:$L,O440))+F440)),IF(O440=0,0,INDEX($M:$M,O440))))</f>
        <v/>
      </c>
      <c r="N440" s="32" t="str">
        <f aca="false">IF(OR(D440="",B440&lt;&gt;"Salg"),"",F440*G440*I440-J440-F440*IF(O440=0,0,INDEX($M:$M,O440)))</f>
        <v/>
      </c>
      <c r="O440" s="34" t="str">
        <f aca="false">IF(D440="","",SUMPRODUCT(MAX(($D$4:D439=D440)*ROW($D$4:D439))))</f>
        <v/>
      </c>
    </row>
    <row r="441" customFormat="false" ht="15" hidden="false" customHeight="false" outlineLevel="0" collapsed="false">
      <c r="A441" s="35"/>
      <c r="B441" s="36"/>
      <c r="C441" s="36"/>
      <c r="D441" s="36"/>
      <c r="E441" s="36"/>
      <c r="F441" s="37"/>
      <c r="G441" s="38"/>
      <c r="H441" s="36"/>
      <c r="I441" s="39"/>
      <c r="J441" s="38"/>
      <c r="K441" s="32" t="str">
        <f aca="false">IF(D441="","",IF(B441="Køb",-(F441*G441*I441+J441),F441*G441*I441-J441))</f>
        <v/>
      </c>
      <c r="L441" s="33" t="str">
        <f aca="false">IF(D441="","",IF(O441=0,0,INDEX($L:$L,O441))+IF(B441="Køb",F441,IF(B441="Salg",-F441,0)))</f>
        <v/>
      </c>
      <c r="M441" s="32" t="str">
        <f aca="false">IF(D441="","",IF(B441="Køb",IF(IF(O441=0,0,INDEX($L:$L,O441))+F441=0,0,(IF(O441=0,0,INDEX($L:$L,O441))*IF(O441=0,0,INDEX($M:$M,O441))+F441*G441*I441+J441)/(IF(O441=0,0,INDEX($L:$L,O441))+F441)),IF(O441=0,0,INDEX($M:$M,O441))))</f>
        <v/>
      </c>
      <c r="N441" s="32" t="str">
        <f aca="false">IF(OR(D441="",B441&lt;&gt;"Salg"),"",F441*G441*I441-J441-F441*IF(O441=0,0,INDEX($M:$M,O441)))</f>
        <v/>
      </c>
      <c r="O441" s="34" t="str">
        <f aca="false">IF(D441="","",SUMPRODUCT(MAX(($D$4:D440=D441)*ROW($D$4:D440))))</f>
        <v/>
      </c>
    </row>
    <row r="442" customFormat="false" ht="15" hidden="false" customHeight="false" outlineLevel="0" collapsed="false">
      <c r="A442" s="35"/>
      <c r="B442" s="36"/>
      <c r="C442" s="36"/>
      <c r="D442" s="36"/>
      <c r="E442" s="36"/>
      <c r="F442" s="37"/>
      <c r="G442" s="38"/>
      <c r="H442" s="36"/>
      <c r="I442" s="39"/>
      <c r="J442" s="38"/>
      <c r="K442" s="32" t="str">
        <f aca="false">IF(D442="","",IF(B442="Køb",-(F442*G442*I442+J442),F442*G442*I442-J442))</f>
        <v/>
      </c>
      <c r="L442" s="33" t="str">
        <f aca="false">IF(D442="","",IF(O442=0,0,INDEX($L:$L,O442))+IF(B442="Køb",F442,IF(B442="Salg",-F442,0)))</f>
        <v/>
      </c>
      <c r="M442" s="32" t="str">
        <f aca="false">IF(D442="","",IF(B442="Køb",IF(IF(O442=0,0,INDEX($L:$L,O442))+F442=0,0,(IF(O442=0,0,INDEX($L:$L,O442))*IF(O442=0,0,INDEX($M:$M,O442))+F442*G442*I442+J442)/(IF(O442=0,0,INDEX($L:$L,O442))+F442)),IF(O442=0,0,INDEX($M:$M,O442))))</f>
        <v/>
      </c>
      <c r="N442" s="32" t="str">
        <f aca="false">IF(OR(D442="",B442&lt;&gt;"Salg"),"",F442*G442*I442-J442-F442*IF(O442=0,0,INDEX($M:$M,O442)))</f>
        <v/>
      </c>
      <c r="O442" s="34" t="str">
        <f aca="false">IF(D442="","",SUMPRODUCT(MAX(($D$4:D441=D442)*ROW($D$4:D441))))</f>
        <v/>
      </c>
    </row>
    <row r="443" customFormat="false" ht="15" hidden="false" customHeight="false" outlineLevel="0" collapsed="false">
      <c r="A443" s="35"/>
      <c r="B443" s="36"/>
      <c r="C443" s="36"/>
      <c r="D443" s="36"/>
      <c r="E443" s="36"/>
      <c r="F443" s="37"/>
      <c r="G443" s="38"/>
      <c r="H443" s="36"/>
      <c r="I443" s="39"/>
      <c r="J443" s="38"/>
      <c r="K443" s="32" t="str">
        <f aca="false">IF(D443="","",IF(B443="Køb",-(F443*G443*I443+J443),F443*G443*I443-J443))</f>
        <v/>
      </c>
      <c r="L443" s="33" t="str">
        <f aca="false">IF(D443="","",IF(O443=0,0,INDEX($L:$L,O443))+IF(B443="Køb",F443,IF(B443="Salg",-F443,0)))</f>
        <v/>
      </c>
      <c r="M443" s="32" t="str">
        <f aca="false">IF(D443="","",IF(B443="Køb",IF(IF(O443=0,0,INDEX($L:$L,O443))+F443=0,0,(IF(O443=0,0,INDEX($L:$L,O443))*IF(O443=0,0,INDEX($M:$M,O443))+F443*G443*I443+J443)/(IF(O443=0,0,INDEX($L:$L,O443))+F443)),IF(O443=0,0,INDEX($M:$M,O443))))</f>
        <v/>
      </c>
      <c r="N443" s="32" t="str">
        <f aca="false">IF(OR(D443="",B443&lt;&gt;"Salg"),"",F443*G443*I443-J443-F443*IF(O443=0,0,INDEX($M:$M,O443)))</f>
        <v/>
      </c>
      <c r="O443" s="34" t="str">
        <f aca="false">IF(D443="","",SUMPRODUCT(MAX(($D$4:D442=D443)*ROW($D$4:D442))))</f>
        <v/>
      </c>
    </row>
    <row r="444" customFormat="false" ht="15" hidden="false" customHeight="false" outlineLevel="0" collapsed="false">
      <c r="A444" s="35"/>
      <c r="B444" s="36"/>
      <c r="C444" s="36"/>
      <c r="D444" s="36"/>
      <c r="E444" s="36"/>
      <c r="F444" s="37"/>
      <c r="G444" s="38"/>
      <c r="H444" s="36"/>
      <c r="I444" s="39"/>
      <c r="J444" s="38"/>
      <c r="K444" s="32" t="str">
        <f aca="false">IF(D444="","",IF(B444="Køb",-(F444*G444*I444+J444),F444*G444*I444-J444))</f>
        <v/>
      </c>
      <c r="L444" s="33" t="str">
        <f aca="false">IF(D444="","",IF(O444=0,0,INDEX($L:$L,O444))+IF(B444="Køb",F444,IF(B444="Salg",-F444,0)))</f>
        <v/>
      </c>
      <c r="M444" s="32" t="str">
        <f aca="false">IF(D444="","",IF(B444="Køb",IF(IF(O444=0,0,INDEX($L:$L,O444))+F444=0,0,(IF(O444=0,0,INDEX($L:$L,O444))*IF(O444=0,0,INDEX($M:$M,O444))+F444*G444*I444+J444)/(IF(O444=0,0,INDEX($L:$L,O444))+F444)),IF(O444=0,0,INDEX($M:$M,O444))))</f>
        <v/>
      </c>
      <c r="N444" s="32" t="str">
        <f aca="false">IF(OR(D444="",B444&lt;&gt;"Salg"),"",F444*G444*I444-J444-F444*IF(O444=0,0,INDEX($M:$M,O444)))</f>
        <v/>
      </c>
      <c r="O444" s="34" t="str">
        <f aca="false">IF(D444="","",SUMPRODUCT(MAX(($D$4:D443=D444)*ROW($D$4:D443))))</f>
        <v/>
      </c>
    </row>
    <row r="445" customFormat="false" ht="15" hidden="false" customHeight="false" outlineLevel="0" collapsed="false">
      <c r="A445" s="35"/>
      <c r="B445" s="36"/>
      <c r="C445" s="36"/>
      <c r="D445" s="36"/>
      <c r="E445" s="36"/>
      <c r="F445" s="37"/>
      <c r="G445" s="38"/>
      <c r="H445" s="36"/>
      <c r="I445" s="39"/>
      <c r="J445" s="38"/>
      <c r="K445" s="32" t="str">
        <f aca="false">IF(D445="","",IF(B445="Køb",-(F445*G445*I445+J445),F445*G445*I445-J445))</f>
        <v/>
      </c>
      <c r="L445" s="33" t="str">
        <f aca="false">IF(D445="","",IF(O445=0,0,INDEX($L:$L,O445))+IF(B445="Køb",F445,IF(B445="Salg",-F445,0)))</f>
        <v/>
      </c>
      <c r="M445" s="32" t="str">
        <f aca="false">IF(D445="","",IF(B445="Køb",IF(IF(O445=0,0,INDEX($L:$L,O445))+F445=0,0,(IF(O445=0,0,INDEX($L:$L,O445))*IF(O445=0,0,INDEX($M:$M,O445))+F445*G445*I445+J445)/(IF(O445=0,0,INDEX($L:$L,O445))+F445)),IF(O445=0,0,INDEX($M:$M,O445))))</f>
        <v/>
      </c>
      <c r="N445" s="32" t="str">
        <f aca="false">IF(OR(D445="",B445&lt;&gt;"Salg"),"",F445*G445*I445-J445-F445*IF(O445=0,0,INDEX($M:$M,O445)))</f>
        <v/>
      </c>
      <c r="O445" s="34" t="str">
        <f aca="false">IF(D445="","",SUMPRODUCT(MAX(($D$4:D444=D445)*ROW($D$4:D444))))</f>
        <v/>
      </c>
    </row>
    <row r="446" customFormat="false" ht="15" hidden="false" customHeight="false" outlineLevel="0" collapsed="false">
      <c r="A446" s="35"/>
      <c r="B446" s="36"/>
      <c r="C446" s="36"/>
      <c r="D446" s="36"/>
      <c r="E446" s="36"/>
      <c r="F446" s="37"/>
      <c r="G446" s="38"/>
      <c r="H446" s="36"/>
      <c r="I446" s="39"/>
      <c r="J446" s="38"/>
      <c r="K446" s="32" t="str">
        <f aca="false">IF(D446="","",IF(B446="Køb",-(F446*G446*I446+J446),F446*G446*I446-J446))</f>
        <v/>
      </c>
      <c r="L446" s="33" t="str">
        <f aca="false">IF(D446="","",IF(O446=0,0,INDEX($L:$L,O446))+IF(B446="Køb",F446,IF(B446="Salg",-F446,0)))</f>
        <v/>
      </c>
      <c r="M446" s="32" t="str">
        <f aca="false">IF(D446="","",IF(B446="Køb",IF(IF(O446=0,0,INDEX($L:$L,O446))+F446=0,0,(IF(O446=0,0,INDEX($L:$L,O446))*IF(O446=0,0,INDEX($M:$M,O446))+F446*G446*I446+J446)/(IF(O446=0,0,INDEX($L:$L,O446))+F446)),IF(O446=0,0,INDEX($M:$M,O446))))</f>
        <v/>
      </c>
      <c r="N446" s="32" t="str">
        <f aca="false">IF(OR(D446="",B446&lt;&gt;"Salg"),"",F446*G446*I446-J446-F446*IF(O446=0,0,INDEX($M:$M,O446)))</f>
        <v/>
      </c>
      <c r="O446" s="34" t="str">
        <f aca="false">IF(D446="","",SUMPRODUCT(MAX(($D$4:D445=D446)*ROW($D$4:D445))))</f>
        <v/>
      </c>
    </row>
    <row r="447" customFormat="false" ht="15" hidden="false" customHeight="false" outlineLevel="0" collapsed="false">
      <c r="A447" s="35"/>
      <c r="B447" s="36"/>
      <c r="C447" s="36"/>
      <c r="D447" s="36"/>
      <c r="E447" s="36"/>
      <c r="F447" s="37"/>
      <c r="G447" s="38"/>
      <c r="H447" s="36"/>
      <c r="I447" s="39"/>
      <c r="J447" s="38"/>
      <c r="K447" s="32" t="str">
        <f aca="false">IF(D447="","",IF(B447="Køb",-(F447*G447*I447+J447),F447*G447*I447-J447))</f>
        <v/>
      </c>
      <c r="L447" s="33" t="str">
        <f aca="false">IF(D447="","",IF(O447=0,0,INDEX($L:$L,O447))+IF(B447="Køb",F447,IF(B447="Salg",-F447,0)))</f>
        <v/>
      </c>
      <c r="M447" s="32" t="str">
        <f aca="false">IF(D447="","",IF(B447="Køb",IF(IF(O447=0,0,INDEX($L:$L,O447))+F447=0,0,(IF(O447=0,0,INDEX($L:$L,O447))*IF(O447=0,0,INDEX($M:$M,O447))+F447*G447*I447+J447)/(IF(O447=0,0,INDEX($L:$L,O447))+F447)),IF(O447=0,0,INDEX($M:$M,O447))))</f>
        <v/>
      </c>
      <c r="N447" s="32" t="str">
        <f aca="false">IF(OR(D447="",B447&lt;&gt;"Salg"),"",F447*G447*I447-J447-F447*IF(O447=0,0,INDEX($M:$M,O447)))</f>
        <v/>
      </c>
      <c r="O447" s="34" t="str">
        <f aca="false">IF(D447="","",SUMPRODUCT(MAX(($D$4:D446=D447)*ROW($D$4:D446))))</f>
        <v/>
      </c>
    </row>
    <row r="448" customFormat="false" ht="15" hidden="false" customHeight="false" outlineLevel="0" collapsed="false">
      <c r="A448" s="35"/>
      <c r="B448" s="36"/>
      <c r="C448" s="36"/>
      <c r="D448" s="36"/>
      <c r="E448" s="36"/>
      <c r="F448" s="37"/>
      <c r="G448" s="38"/>
      <c r="H448" s="36"/>
      <c r="I448" s="39"/>
      <c r="J448" s="38"/>
      <c r="K448" s="32" t="str">
        <f aca="false">IF(D448="","",IF(B448="Køb",-(F448*G448*I448+J448),F448*G448*I448-J448))</f>
        <v/>
      </c>
      <c r="L448" s="33" t="str">
        <f aca="false">IF(D448="","",IF(O448=0,0,INDEX($L:$L,O448))+IF(B448="Køb",F448,IF(B448="Salg",-F448,0)))</f>
        <v/>
      </c>
      <c r="M448" s="32" t="str">
        <f aca="false">IF(D448="","",IF(B448="Køb",IF(IF(O448=0,0,INDEX($L:$L,O448))+F448=0,0,(IF(O448=0,0,INDEX($L:$L,O448))*IF(O448=0,0,INDEX($M:$M,O448))+F448*G448*I448+J448)/(IF(O448=0,0,INDEX($L:$L,O448))+F448)),IF(O448=0,0,INDEX($M:$M,O448))))</f>
        <v/>
      </c>
      <c r="N448" s="32" t="str">
        <f aca="false">IF(OR(D448="",B448&lt;&gt;"Salg"),"",F448*G448*I448-J448-F448*IF(O448=0,0,INDEX($M:$M,O448)))</f>
        <v/>
      </c>
      <c r="O448" s="34" t="str">
        <f aca="false">IF(D448="","",SUMPRODUCT(MAX(($D$4:D447=D448)*ROW($D$4:D447))))</f>
        <v/>
      </c>
    </row>
    <row r="449" customFormat="false" ht="15" hidden="false" customHeight="false" outlineLevel="0" collapsed="false">
      <c r="A449" s="35"/>
      <c r="B449" s="36"/>
      <c r="C449" s="36"/>
      <c r="D449" s="36"/>
      <c r="E449" s="36"/>
      <c r="F449" s="37"/>
      <c r="G449" s="38"/>
      <c r="H449" s="36"/>
      <c r="I449" s="39"/>
      <c r="J449" s="38"/>
      <c r="K449" s="32" t="str">
        <f aca="false">IF(D449="","",IF(B449="Køb",-(F449*G449*I449+J449),F449*G449*I449-J449))</f>
        <v/>
      </c>
      <c r="L449" s="33" t="str">
        <f aca="false">IF(D449="","",IF(O449=0,0,INDEX($L:$L,O449))+IF(B449="Køb",F449,IF(B449="Salg",-F449,0)))</f>
        <v/>
      </c>
      <c r="M449" s="32" t="str">
        <f aca="false">IF(D449="","",IF(B449="Køb",IF(IF(O449=0,0,INDEX($L:$L,O449))+F449=0,0,(IF(O449=0,0,INDEX($L:$L,O449))*IF(O449=0,0,INDEX($M:$M,O449))+F449*G449*I449+J449)/(IF(O449=0,0,INDEX($L:$L,O449))+F449)),IF(O449=0,0,INDEX($M:$M,O449))))</f>
        <v/>
      </c>
      <c r="N449" s="32" t="str">
        <f aca="false">IF(OR(D449="",B449&lt;&gt;"Salg"),"",F449*G449*I449-J449-F449*IF(O449=0,0,INDEX($M:$M,O449)))</f>
        <v/>
      </c>
      <c r="O449" s="34" t="str">
        <f aca="false">IF(D449="","",SUMPRODUCT(MAX(($D$4:D448=D449)*ROW($D$4:D448))))</f>
        <v/>
      </c>
    </row>
    <row r="450" customFormat="false" ht="15" hidden="false" customHeight="false" outlineLevel="0" collapsed="false">
      <c r="A450" s="35"/>
      <c r="B450" s="36"/>
      <c r="C450" s="36"/>
      <c r="D450" s="36"/>
      <c r="E450" s="36"/>
      <c r="F450" s="37"/>
      <c r="G450" s="38"/>
      <c r="H450" s="36"/>
      <c r="I450" s="39"/>
      <c r="J450" s="38"/>
      <c r="K450" s="32" t="str">
        <f aca="false">IF(D450="","",IF(B450="Køb",-(F450*G450*I450+J450),F450*G450*I450-J450))</f>
        <v/>
      </c>
      <c r="L450" s="33" t="str">
        <f aca="false">IF(D450="","",IF(O450=0,0,INDEX($L:$L,O450))+IF(B450="Køb",F450,IF(B450="Salg",-F450,0)))</f>
        <v/>
      </c>
      <c r="M450" s="32" t="str">
        <f aca="false">IF(D450="","",IF(B450="Køb",IF(IF(O450=0,0,INDEX($L:$L,O450))+F450=0,0,(IF(O450=0,0,INDEX($L:$L,O450))*IF(O450=0,0,INDEX($M:$M,O450))+F450*G450*I450+J450)/(IF(O450=0,0,INDEX($L:$L,O450))+F450)),IF(O450=0,0,INDEX($M:$M,O450))))</f>
        <v/>
      </c>
      <c r="N450" s="32" t="str">
        <f aca="false">IF(OR(D450="",B450&lt;&gt;"Salg"),"",F450*G450*I450-J450-F450*IF(O450=0,0,INDEX($M:$M,O450)))</f>
        <v/>
      </c>
      <c r="O450" s="34" t="str">
        <f aca="false">IF(D450="","",SUMPRODUCT(MAX(($D$4:D449=D450)*ROW($D$4:D449))))</f>
        <v/>
      </c>
    </row>
    <row r="451" customFormat="false" ht="15" hidden="false" customHeight="false" outlineLevel="0" collapsed="false">
      <c r="A451" s="35"/>
      <c r="B451" s="36"/>
      <c r="C451" s="36"/>
      <c r="D451" s="36"/>
      <c r="E451" s="36"/>
      <c r="F451" s="37"/>
      <c r="G451" s="38"/>
      <c r="H451" s="36"/>
      <c r="I451" s="39"/>
      <c r="J451" s="38"/>
      <c r="K451" s="32" t="str">
        <f aca="false">IF(D451="","",IF(B451="Køb",-(F451*G451*I451+J451),F451*G451*I451-J451))</f>
        <v/>
      </c>
      <c r="L451" s="33" t="str">
        <f aca="false">IF(D451="","",IF(O451=0,0,INDEX($L:$L,O451))+IF(B451="Køb",F451,IF(B451="Salg",-F451,0)))</f>
        <v/>
      </c>
      <c r="M451" s="32" t="str">
        <f aca="false">IF(D451="","",IF(B451="Køb",IF(IF(O451=0,0,INDEX($L:$L,O451))+F451=0,0,(IF(O451=0,0,INDEX($L:$L,O451))*IF(O451=0,0,INDEX($M:$M,O451))+F451*G451*I451+J451)/(IF(O451=0,0,INDEX($L:$L,O451))+F451)),IF(O451=0,0,INDEX($M:$M,O451))))</f>
        <v/>
      </c>
      <c r="N451" s="32" t="str">
        <f aca="false">IF(OR(D451="",B451&lt;&gt;"Salg"),"",F451*G451*I451-J451-F451*IF(O451=0,0,INDEX($M:$M,O451)))</f>
        <v/>
      </c>
      <c r="O451" s="34" t="str">
        <f aca="false">IF(D451="","",SUMPRODUCT(MAX(($D$4:D450=D451)*ROW($D$4:D450))))</f>
        <v/>
      </c>
    </row>
    <row r="452" customFormat="false" ht="15" hidden="false" customHeight="false" outlineLevel="0" collapsed="false">
      <c r="A452" s="35"/>
      <c r="B452" s="36"/>
      <c r="C452" s="36"/>
      <c r="D452" s="36"/>
      <c r="E452" s="36"/>
      <c r="F452" s="37"/>
      <c r="G452" s="38"/>
      <c r="H452" s="36"/>
      <c r="I452" s="39"/>
      <c r="J452" s="38"/>
      <c r="K452" s="32" t="str">
        <f aca="false">IF(D452="","",IF(B452="Køb",-(F452*G452*I452+J452),F452*G452*I452-J452))</f>
        <v/>
      </c>
      <c r="L452" s="33" t="str">
        <f aca="false">IF(D452="","",IF(O452=0,0,INDEX($L:$L,O452))+IF(B452="Køb",F452,IF(B452="Salg",-F452,0)))</f>
        <v/>
      </c>
      <c r="M452" s="32" t="str">
        <f aca="false">IF(D452="","",IF(B452="Køb",IF(IF(O452=0,0,INDEX($L:$L,O452))+F452=0,0,(IF(O452=0,0,INDEX($L:$L,O452))*IF(O452=0,0,INDEX($M:$M,O452))+F452*G452*I452+J452)/(IF(O452=0,0,INDEX($L:$L,O452))+F452)),IF(O452=0,0,INDEX($M:$M,O452))))</f>
        <v/>
      </c>
      <c r="N452" s="32" t="str">
        <f aca="false">IF(OR(D452="",B452&lt;&gt;"Salg"),"",F452*G452*I452-J452-F452*IF(O452=0,0,INDEX($M:$M,O452)))</f>
        <v/>
      </c>
      <c r="O452" s="34" t="str">
        <f aca="false">IF(D452="","",SUMPRODUCT(MAX(($D$4:D451=D452)*ROW($D$4:D451))))</f>
        <v/>
      </c>
    </row>
    <row r="453" customFormat="false" ht="15" hidden="false" customHeight="false" outlineLevel="0" collapsed="false">
      <c r="A453" s="35"/>
      <c r="B453" s="36"/>
      <c r="C453" s="36"/>
      <c r="D453" s="36"/>
      <c r="E453" s="36"/>
      <c r="F453" s="37"/>
      <c r="G453" s="38"/>
      <c r="H453" s="36"/>
      <c r="I453" s="39"/>
      <c r="J453" s="38"/>
      <c r="K453" s="32" t="str">
        <f aca="false">IF(D453="","",IF(B453="Køb",-(F453*G453*I453+J453),F453*G453*I453-J453))</f>
        <v/>
      </c>
      <c r="L453" s="33" t="str">
        <f aca="false">IF(D453="","",IF(O453=0,0,INDEX($L:$L,O453))+IF(B453="Køb",F453,IF(B453="Salg",-F453,0)))</f>
        <v/>
      </c>
      <c r="M453" s="32" t="str">
        <f aca="false">IF(D453="","",IF(B453="Køb",IF(IF(O453=0,0,INDEX($L:$L,O453))+F453=0,0,(IF(O453=0,0,INDEX($L:$L,O453))*IF(O453=0,0,INDEX($M:$M,O453))+F453*G453*I453+J453)/(IF(O453=0,0,INDEX($L:$L,O453))+F453)),IF(O453=0,0,INDEX($M:$M,O453))))</f>
        <v/>
      </c>
      <c r="N453" s="32" t="str">
        <f aca="false">IF(OR(D453="",B453&lt;&gt;"Salg"),"",F453*G453*I453-J453-F453*IF(O453=0,0,INDEX($M:$M,O453)))</f>
        <v/>
      </c>
      <c r="O453" s="34" t="str">
        <f aca="false">IF(D453="","",SUMPRODUCT(MAX(($D$4:D452=D453)*ROW($D$4:D452))))</f>
        <v/>
      </c>
    </row>
    <row r="454" customFormat="false" ht="15" hidden="false" customHeight="false" outlineLevel="0" collapsed="false">
      <c r="A454" s="35"/>
      <c r="B454" s="36"/>
      <c r="C454" s="36"/>
      <c r="D454" s="36"/>
      <c r="E454" s="36"/>
      <c r="F454" s="37"/>
      <c r="G454" s="38"/>
      <c r="H454" s="36"/>
      <c r="I454" s="39"/>
      <c r="J454" s="38"/>
      <c r="K454" s="32" t="str">
        <f aca="false">IF(D454="","",IF(B454="Køb",-(F454*G454*I454+J454),F454*G454*I454-J454))</f>
        <v/>
      </c>
      <c r="L454" s="33" t="str">
        <f aca="false">IF(D454="","",IF(O454=0,0,INDEX($L:$L,O454))+IF(B454="Køb",F454,IF(B454="Salg",-F454,0)))</f>
        <v/>
      </c>
      <c r="M454" s="32" t="str">
        <f aca="false">IF(D454="","",IF(B454="Køb",IF(IF(O454=0,0,INDEX($L:$L,O454))+F454=0,0,(IF(O454=0,0,INDEX($L:$L,O454))*IF(O454=0,0,INDEX($M:$M,O454))+F454*G454*I454+J454)/(IF(O454=0,0,INDEX($L:$L,O454))+F454)),IF(O454=0,0,INDEX($M:$M,O454))))</f>
        <v/>
      </c>
      <c r="N454" s="32" t="str">
        <f aca="false">IF(OR(D454="",B454&lt;&gt;"Salg"),"",F454*G454*I454-J454-F454*IF(O454=0,0,INDEX($M:$M,O454)))</f>
        <v/>
      </c>
      <c r="O454" s="34" t="str">
        <f aca="false">IF(D454="","",SUMPRODUCT(MAX(($D$4:D453=D454)*ROW($D$4:D453))))</f>
        <v/>
      </c>
    </row>
    <row r="455" customFormat="false" ht="15" hidden="false" customHeight="false" outlineLevel="0" collapsed="false">
      <c r="A455" s="35"/>
      <c r="B455" s="36"/>
      <c r="C455" s="36"/>
      <c r="D455" s="36"/>
      <c r="E455" s="36"/>
      <c r="F455" s="37"/>
      <c r="G455" s="38"/>
      <c r="H455" s="36"/>
      <c r="I455" s="39"/>
      <c r="J455" s="38"/>
      <c r="K455" s="32" t="str">
        <f aca="false">IF(D455="","",IF(B455="Køb",-(F455*G455*I455+J455),F455*G455*I455-J455))</f>
        <v/>
      </c>
      <c r="L455" s="33" t="str">
        <f aca="false">IF(D455="","",IF(O455=0,0,INDEX($L:$L,O455))+IF(B455="Køb",F455,IF(B455="Salg",-F455,0)))</f>
        <v/>
      </c>
      <c r="M455" s="32" t="str">
        <f aca="false">IF(D455="","",IF(B455="Køb",IF(IF(O455=0,0,INDEX($L:$L,O455))+F455=0,0,(IF(O455=0,0,INDEX($L:$L,O455))*IF(O455=0,0,INDEX($M:$M,O455))+F455*G455*I455+J455)/(IF(O455=0,0,INDEX($L:$L,O455))+F455)),IF(O455=0,0,INDEX($M:$M,O455))))</f>
        <v/>
      </c>
      <c r="N455" s="32" t="str">
        <f aca="false">IF(OR(D455="",B455&lt;&gt;"Salg"),"",F455*G455*I455-J455-F455*IF(O455=0,0,INDEX($M:$M,O455)))</f>
        <v/>
      </c>
      <c r="O455" s="34" t="str">
        <f aca="false">IF(D455="","",SUMPRODUCT(MAX(($D$4:D454=D455)*ROW($D$4:D454))))</f>
        <v/>
      </c>
    </row>
    <row r="456" customFormat="false" ht="15" hidden="false" customHeight="false" outlineLevel="0" collapsed="false">
      <c r="A456" s="35"/>
      <c r="B456" s="36"/>
      <c r="C456" s="36"/>
      <c r="D456" s="36"/>
      <c r="E456" s="36"/>
      <c r="F456" s="37"/>
      <c r="G456" s="38"/>
      <c r="H456" s="36"/>
      <c r="I456" s="39"/>
      <c r="J456" s="38"/>
      <c r="K456" s="32" t="str">
        <f aca="false">IF(D456="","",IF(B456="Køb",-(F456*G456*I456+J456),F456*G456*I456-J456))</f>
        <v/>
      </c>
      <c r="L456" s="33" t="str">
        <f aca="false">IF(D456="","",IF(O456=0,0,INDEX($L:$L,O456))+IF(B456="Køb",F456,IF(B456="Salg",-F456,0)))</f>
        <v/>
      </c>
      <c r="M456" s="32" t="str">
        <f aca="false">IF(D456="","",IF(B456="Køb",IF(IF(O456=0,0,INDEX($L:$L,O456))+F456=0,0,(IF(O456=0,0,INDEX($L:$L,O456))*IF(O456=0,0,INDEX($M:$M,O456))+F456*G456*I456+J456)/(IF(O456=0,0,INDEX($L:$L,O456))+F456)),IF(O456=0,0,INDEX($M:$M,O456))))</f>
        <v/>
      </c>
      <c r="N456" s="32" t="str">
        <f aca="false">IF(OR(D456="",B456&lt;&gt;"Salg"),"",F456*G456*I456-J456-F456*IF(O456=0,0,INDEX($M:$M,O456)))</f>
        <v/>
      </c>
      <c r="O456" s="34" t="str">
        <f aca="false">IF(D456="","",SUMPRODUCT(MAX(($D$4:D455=D456)*ROW($D$4:D455))))</f>
        <v/>
      </c>
    </row>
    <row r="457" customFormat="false" ht="15" hidden="false" customHeight="false" outlineLevel="0" collapsed="false">
      <c r="A457" s="35"/>
      <c r="B457" s="36"/>
      <c r="C457" s="36"/>
      <c r="D457" s="36"/>
      <c r="E457" s="36"/>
      <c r="F457" s="37"/>
      <c r="G457" s="38"/>
      <c r="H457" s="36"/>
      <c r="I457" s="39"/>
      <c r="J457" s="38"/>
      <c r="K457" s="32" t="str">
        <f aca="false">IF(D457="","",IF(B457="Køb",-(F457*G457*I457+J457),F457*G457*I457-J457))</f>
        <v/>
      </c>
      <c r="L457" s="33" t="str">
        <f aca="false">IF(D457="","",IF(O457=0,0,INDEX($L:$L,O457))+IF(B457="Køb",F457,IF(B457="Salg",-F457,0)))</f>
        <v/>
      </c>
      <c r="M457" s="32" t="str">
        <f aca="false">IF(D457="","",IF(B457="Køb",IF(IF(O457=0,0,INDEX($L:$L,O457))+F457=0,0,(IF(O457=0,0,INDEX($L:$L,O457))*IF(O457=0,0,INDEX($M:$M,O457))+F457*G457*I457+J457)/(IF(O457=0,0,INDEX($L:$L,O457))+F457)),IF(O457=0,0,INDEX($M:$M,O457))))</f>
        <v/>
      </c>
      <c r="N457" s="32" t="str">
        <f aca="false">IF(OR(D457="",B457&lt;&gt;"Salg"),"",F457*G457*I457-J457-F457*IF(O457=0,0,INDEX($M:$M,O457)))</f>
        <v/>
      </c>
      <c r="O457" s="34" t="str">
        <f aca="false">IF(D457="","",SUMPRODUCT(MAX(($D$4:D456=D457)*ROW($D$4:D456))))</f>
        <v/>
      </c>
    </row>
    <row r="458" customFormat="false" ht="15" hidden="false" customHeight="false" outlineLevel="0" collapsed="false">
      <c r="A458" s="35"/>
      <c r="B458" s="36"/>
      <c r="C458" s="36"/>
      <c r="D458" s="36"/>
      <c r="E458" s="36"/>
      <c r="F458" s="37"/>
      <c r="G458" s="38"/>
      <c r="H458" s="36"/>
      <c r="I458" s="39"/>
      <c r="J458" s="38"/>
      <c r="K458" s="32" t="str">
        <f aca="false">IF(D458="","",IF(B458="Køb",-(F458*G458*I458+J458),F458*G458*I458-J458))</f>
        <v/>
      </c>
      <c r="L458" s="33" t="str">
        <f aca="false">IF(D458="","",IF(O458=0,0,INDEX($L:$L,O458))+IF(B458="Køb",F458,IF(B458="Salg",-F458,0)))</f>
        <v/>
      </c>
      <c r="M458" s="32" t="str">
        <f aca="false">IF(D458="","",IF(B458="Køb",IF(IF(O458=0,0,INDEX($L:$L,O458))+F458=0,0,(IF(O458=0,0,INDEX($L:$L,O458))*IF(O458=0,0,INDEX($M:$M,O458))+F458*G458*I458+J458)/(IF(O458=0,0,INDEX($L:$L,O458))+F458)),IF(O458=0,0,INDEX($M:$M,O458))))</f>
        <v/>
      </c>
      <c r="N458" s="32" t="str">
        <f aca="false">IF(OR(D458="",B458&lt;&gt;"Salg"),"",F458*G458*I458-J458-F458*IF(O458=0,0,INDEX($M:$M,O458)))</f>
        <v/>
      </c>
      <c r="O458" s="34" t="str">
        <f aca="false">IF(D458="","",SUMPRODUCT(MAX(($D$4:D457=D458)*ROW($D$4:D457))))</f>
        <v/>
      </c>
    </row>
    <row r="459" customFormat="false" ht="15" hidden="false" customHeight="false" outlineLevel="0" collapsed="false">
      <c r="A459" s="35"/>
      <c r="B459" s="36"/>
      <c r="C459" s="36"/>
      <c r="D459" s="36"/>
      <c r="E459" s="36"/>
      <c r="F459" s="37"/>
      <c r="G459" s="38"/>
      <c r="H459" s="36"/>
      <c r="I459" s="39"/>
      <c r="J459" s="38"/>
      <c r="K459" s="32" t="str">
        <f aca="false">IF(D459="","",IF(B459="Køb",-(F459*G459*I459+J459),F459*G459*I459-J459))</f>
        <v/>
      </c>
      <c r="L459" s="33" t="str">
        <f aca="false">IF(D459="","",IF(O459=0,0,INDEX($L:$L,O459))+IF(B459="Køb",F459,IF(B459="Salg",-F459,0)))</f>
        <v/>
      </c>
      <c r="M459" s="32" t="str">
        <f aca="false">IF(D459="","",IF(B459="Køb",IF(IF(O459=0,0,INDEX($L:$L,O459))+F459=0,0,(IF(O459=0,0,INDEX($L:$L,O459))*IF(O459=0,0,INDEX($M:$M,O459))+F459*G459*I459+J459)/(IF(O459=0,0,INDEX($L:$L,O459))+F459)),IF(O459=0,0,INDEX($M:$M,O459))))</f>
        <v/>
      </c>
      <c r="N459" s="32" t="str">
        <f aca="false">IF(OR(D459="",B459&lt;&gt;"Salg"),"",F459*G459*I459-J459-F459*IF(O459=0,0,INDEX($M:$M,O459)))</f>
        <v/>
      </c>
      <c r="O459" s="34" t="str">
        <f aca="false">IF(D459="","",SUMPRODUCT(MAX(($D$4:D458=D459)*ROW($D$4:D458))))</f>
        <v/>
      </c>
    </row>
    <row r="460" customFormat="false" ht="15" hidden="false" customHeight="false" outlineLevel="0" collapsed="false">
      <c r="A460" s="35"/>
      <c r="B460" s="36"/>
      <c r="C460" s="36"/>
      <c r="D460" s="36"/>
      <c r="E460" s="36"/>
      <c r="F460" s="37"/>
      <c r="G460" s="38"/>
      <c r="H460" s="36"/>
      <c r="I460" s="39"/>
      <c r="J460" s="38"/>
      <c r="K460" s="32" t="str">
        <f aca="false">IF(D460="","",IF(B460="Køb",-(F460*G460*I460+J460),F460*G460*I460-J460))</f>
        <v/>
      </c>
      <c r="L460" s="33" t="str">
        <f aca="false">IF(D460="","",IF(O460=0,0,INDEX($L:$L,O460))+IF(B460="Køb",F460,IF(B460="Salg",-F460,0)))</f>
        <v/>
      </c>
      <c r="M460" s="32" t="str">
        <f aca="false">IF(D460="","",IF(B460="Køb",IF(IF(O460=0,0,INDEX($L:$L,O460))+F460=0,0,(IF(O460=0,0,INDEX($L:$L,O460))*IF(O460=0,0,INDEX($M:$M,O460))+F460*G460*I460+J460)/(IF(O460=0,0,INDEX($L:$L,O460))+F460)),IF(O460=0,0,INDEX($M:$M,O460))))</f>
        <v/>
      </c>
      <c r="N460" s="32" t="str">
        <f aca="false">IF(OR(D460="",B460&lt;&gt;"Salg"),"",F460*G460*I460-J460-F460*IF(O460=0,0,INDEX($M:$M,O460)))</f>
        <v/>
      </c>
      <c r="O460" s="34" t="str">
        <f aca="false">IF(D460="","",SUMPRODUCT(MAX(($D$4:D459=D460)*ROW($D$4:D459))))</f>
        <v/>
      </c>
    </row>
    <row r="461" customFormat="false" ht="15" hidden="false" customHeight="false" outlineLevel="0" collapsed="false">
      <c r="A461" s="35"/>
      <c r="B461" s="36"/>
      <c r="C461" s="36"/>
      <c r="D461" s="36"/>
      <c r="E461" s="36"/>
      <c r="F461" s="37"/>
      <c r="G461" s="38"/>
      <c r="H461" s="36"/>
      <c r="I461" s="39"/>
      <c r="J461" s="38"/>
      <c r="K461" s="32" t="str">
        <f aca="false">IF(D461="","",IF(B461="Køb",-(F461*G461*I461+J461),F461*G461*I461-J461))</f>
        <v/>
      </c>
      <c r="L461" s="33" t="str">
        <f aca="false">IF(D461="","",IF(O461=0,0,INDEX($L:$L,O461))+IF(B461="Køb",F461,IF(B461="Salg",-F461,0)))</f>
        <v/>
      </c>
      <c r="M461" s="32" t="str">
        <f aca="false">IF(D461="","",IF(B461="Køb",IF(IF(O461=0,0,INDEX($L:$L,O461))+F461=0,0,(IF(O461=0,0,INDEX($L:$L,O461))*IF(O461=0,0,INDEX($M:$M,O461))+F461*G461*I461+J461)/(IF(O461=0,0,INDEX($L:$L,O461))+F461)),IF(O461=0,0,INDEX($M:$M,O461))))</f>
        <v/>
      </c>
      <c r="N461" s="32" t="str">
        <f aca="false">IF(OR(D461="",B461&lt;&gt;"Salg"),"",F461*G461*I461-J461-F461*IF(O461=0,0,INDEX($M:$M,O461)))</f>
        <v/>
      </c>
      <c r="O461" s="34" t="str">
        <f aca="false">IF(D461="","",SUMPRODUCT(MAX(($D$4:D460=D461)*ROW($D$4:D460))))</f>
        <v/>
      </c>
    </row>
    <row r="462" customFormat="false" ht="15" hidden="false" customHeight="false" outlineLevel="0" collapsed="false">
      <c r="A462" s="35"/>
      <c r="B462" s="36"/>
      <c r="C462" s="36"/>
      <c r="D462" s="36"/>
      <c r="E462" s="36"/>
      <c r="F462" s="37"/>
      <c r="G462" s="38"/>
      <c r="H462" s="36"/>
      <c r="I462" s="39"/>
      <c r="J462" s="38"/>
      <c r="K462" s="32" t="str">
        <f aca="false">IF(D462="","",IF(B462="Køb",-(F462*G462*I462+J462),F462*G462*I462-J462))</f>
        <v/>
      </c>
      <c r="L462" s="33" t="str">
        <f aca="false">IF(D462="","",IF(O462=0,0,INDEX($L:$L,O462))+IF(B462="Køb",F462,IF(B462="Salg",-F462,0)))</f>
        <v/>
      </c>
      <c r="M462" s="32" t="str">
        <f aca="false">IF(D462="","",IF(B462="Køb",IF(IF(O462=0,0,INDEX($L:$L,O462))+F462=0,0,(IF(O462=0,0,INDEX($L:$L,O462))*IF(O462=0,0,INDEX($M:$M,O462))+F462*G462*I462+J462)/(IF(O462=0,0,INDEX($L:$L,O462))+F462)),IF(O462=0,0,INDEX($M:$M,O462))))</f>
        <v/>
      </c>
      <c r="N462" s="32" t="str">
        <f aca="false">IF(OR(D462="",B462&lt;&gt;"Salg"),"",F462*G462*I462-J462-F462*IF(O462=0,0,INDEX($M:$M,O462)))</f>
        <v/>
      </c>
      <c r="O462" s="34" t="str">
        <f aca="false">IF(D462="","",SUMPRODUCT(MAX(($D$4:D461=D462)*ROW($D$4:D461))))</f>
        <v/>
      </c>
    </row>
    <row r="463" customFormat="false" ht="15" hidden="false" customHeight="false" outlineLevel="0" collapsed="false">
      <c r="A463" s="35"/>
      <c r="B463" s="36"/>
      <c r="C463" s="36"/>
      <c r="D463" s="36"/>
      <c r="E463" s="36"/>
      <c r="F463" s="37"/>
      <c r="G463" s="38"/>
      <c r="H463" s="36"/>
      <c r="I463" s="39"/>
      <c r="J463" s="38"/>
      <c r="K463" s="32" t="str">
        <f aca="false">IF(D463="","",IF(B463="Køb",-(F463*G463*I463+J463),F463*G463*I463-J463))</f>
        <v/>
      </c>
      <c r="L463" s="33" t="str">
        <f aca="false">IF(D463="","",IF(O463=0,0,INDEX($L:$L,O463))+IF(B463="Køb",F463,IF(B463="Salg",-F463,0)))</f>
        <v/>
      </c>
      <c r="M463" s="32" t="str">
        <f aca="false">IF(D463="","",IF(B463="Køb",IF(IF(O463=0,0,INDEX($L:$L,O463))+F463=0,0,(IF(O463=0,0,INDEX($L:$L,O463))*IF(O463=0,0,INDEX($M:$M,O463))+F463*G463*I463+J463)/(IF(O463=0,0,INDEX($L:$L,O463))+F463)),IF(O463=0,0,INDEX($M:$M,O463))))</f>
        <v/>
      </c>
      <c r="N463" s="32" t="str">
        <f aca="false">IF(OR(D463="",B463&lt;&gt;"Salg"),"",F463*G463*I463-J463-F463*IF(O463=0,0,INDEX($M:$M,O463)))</f>
        <v/>
      </c>
      <c r="O463" s="34" t="str">
        <f aca="false">IF(D463="","",SUMPRODUCT(MAX(($D$4:D462=D463)*ROW($D$4:D462))))</f>
        <v/>
      </c>
    </row>
    <row r="464" customFormat="false" ht="15" hidden="false" customHeight="false" outlineLevel="0" collapsed="false">
      <c r="A464" s="35"/>
      <c r="B464" s="36"/>
      <c r="C464" s="36"/>
      <c r="D464" s="36"/>
      <c r="E464" s="36"/>
      <c r="F464" s="37"/>
      <c r="G464" s="38"/>
      <c r="H464" s="36"/>
      <c r="I464" s="39"/>
      <c r="J464" s="38"/>
      <c r="K464" s="32" t="str">
        <f aca="false">IF(D464="","",IF(B464="Køb",-(F464*G464*I464+J464),F464*G464*I464-J464))</f>
        <v/>
      </c>
      <c r="L464" s="33" t="str">
        <f aca="false">IF(D464="","",IF(O464=0,0,INDEX($L:$L,O464))+IF(B464="Køb",F464,IF(B464="Salg",-F464,0)))</f>
        <v/>
      </c>
      <c r="M464" s="32" t="str">
        <f aca="false">IF(D464="","",IF(B464="Køb",IF(IF(O464=0,0,INDEX($L:$L,O464))+F464=0,0,(IF(O464=0,0,INDEX($L:$L,O464))*IF(O464=0,0,INDEX($M:$M,O464))+F464*G464*I464+J464)/(IF(O464=0,0,INDEX($L:$L,O464))+F464)),IF(O464=0,0,INDEX($M:$M,O464))))</f>
        <v/>
      </c>
      <c r="N464" s="32" t="str">
        <f aca="false">IF(OR(D464="",B464&lt;&gt;"Salg"),"",F464*G464*I464-J464-F464*IF(O464=0,0,INDEX($M:$M,O464)))</f>
        <v/>
      </c>
      <c r="O464" s="34" t="str">
        <f aca="false">IF(D464="","",SUMPRODUCT(MAX(($D$4:D463=D464)*ROW($D$4:D463))))</f>
        <v/>
      </c>
    </row>
    <row r="465" customFormat="false" ht="15" hidden="false" customHeight="false" outlineLevel="0" collapsed="false">
      <c r="A465" s="35"/>
      <c r="B465" s="36"/>
      <c r="C465" s="36"/>
      <c r="D465" s="36"/>
      <c r="E465" s="36"/>
      <c r="F465" s="37"/>
      <c r="G465" s="38"/>
      <c r="H465" s="36"/>
      <c r="I465" s="39"/>
      <c r="J465" s="38"/>
      <c r="K465" s="32" t="str">
        <f aca="false">IF(D465="","",IF(B465="Køb",-(F465*G465*I465+J465),F465*G465*I465-J465))</f>
        <v/>
      </c>
      <c r="L465" s="33" t="str">
        <f aca="false">IF(D465="","",IF(O465=0,0,INDEX($L:$L,O465))+IF(B465="Køb",F465,IF(B465="Salg",-F465,0)))</f>
        <v/>
      </c>
      <c r="M465" s="32" t="str">
        <f aca="false">IF(D465="","",IF(B465="Køb",IF(IF(O465=0,0,INDEX($L:$L,O465))+F465=0,0,(IF(O465=0,0,INDEX($L:$L,O465))*IF(O465=0,0,INDEX($M:$M,O465))+F465*G465*I465+J465)/(IF(O465=0,0,INDEX($L:$L,O465))+F465)),IF(O465=0,0,INDEX($M:$M,O465))))</f>
        <v/>
      </c>
      <c r="N465" s="32" t="str">
        <f aca="false">IF(OR(D465="",B465&lt;&gt;"Salg"),"",F465*G465*I465-J465-F465*IF(O465=0,0,INDEX($M:$M,O465)))</f>
        <v/>
      </c>
      <c r="O465" s="34" t="str">
        <f aca="false">IF(D465="","",SUMPRODUCT(MAX(($D$4:D464=D465)*ROW($D$4:D464))))</f>
        <v/>
      </c>
    </row>
    <row r="466" customFormat="false" ht="15" hidden="false" customHeight="false" outlineLevel="0" collapsed="false">
      <c r="A466" s="35"/>
      <c r="B466" s="36"/>
      <c r="C466" s="36"/>
      <c r="D466" s="36"/>
      <c r="E466" s="36"/>
      <c r="F466" s="37"/>
      <c r="G466" s="38"/>
      <c r="H466" s="36"/>
      <c r="I466" s="39"/>
      <c r="J466" s="38"/>
      <c r="K466" s="32" t="str">
        <f aca="false">IF(D466="","",IF(B466="Køb",-(F466*G466*I466+J466),F466*G466*I466-J466))</f>
        <v/>
      </c>
      <c r="L466" s="33" t="str">
        <f aca="false">IF(D466="","",IF(O466=0,0,INDEX($L:$L,O466))+IF(B466="Køb",F466,IF(B466="Salg",-F466,0)))</f>
        <v/>
      </c>
      <c r="M466" s="32" t="str">
        <f aca="false">IF(D466="","",IF(B466="Køb",IF(IF(O466=0,0,INDEX($L:$L,O466))+F466=0,0,(IF(O466=0,0,INDEX($L:$L,O466))*IF(O466=0,0,INDEX($M:$M,O466))+F466*G466*I466+J466)/(IF(O466=0,0,INDEX($L:$L,O466))+F466)),IF(O466=0,0,INDEX($M:$M,O466))))</f>
        <v/>
      </c>
      <c r="N466" s="32" t="str">
        <f aca="false">IF(OR(D466="",B466&lt;&gt;"Salg"),"",F466*G466*I466-J466-F466*IF(O466=0,0,INDEX($M:$M,O466)))</f>
        <v/>
      </c>
      <c r="O466" s="34" t="str">
        <f aca="false">IF(D466="","",SUMPRODUCT(MAX(($D$4:D465=D466)*ROW($D$4:D465))))</f>
        <v/>
      </c>
    </row>
    <row r="467" customFormat="false" ht="15" hidden="false" customHeight="false" outlineLevel="0" collapsed="false">
      <c r="A467" s="35"/>
      <c r="B467" s="36"/>
      <c r="C467" s="36"/>
      <c r="D467" s="36"/>
      <c r="E467" s="36"/>
      <c r="F467" s="37"/>
      <c r="G467" s="38"/>
      <c r="H467" s="36"/>
      <c r="I467" s="39"/>
      <c r="J467" s="38"/>
      <c r="K467" s="32" t="str">
        <f aca="false">IF(D467="","",IF(B467="Køb",-(F467*G467*I467+J467),F467*G467*I467-J467))</f>
        <v/>
      </c>
      <c r="L467" s="33" t="str">
        <f aca="false">IF(D467="","",IF(O467=0,0,INDEX($L:$L,O467))+IF(B467="Køb",F467,IF(B467="Salg",-F467,0)))</f>
        <v/>
      </c>
      <c r="M467" s="32" t="str">
        <f aca="false">IF(D467="","",IF(B467="Køb",IF(IF(O467=0,0,INDEX($L:$L,O467))+F467=0,0,(IF(O467=0,0,INDEX($L:$L,O467))*IF(O467=0,0,INDEX($M:$M,O467))+F467*G467*I467+J467)/(IF(O467=0,0,INDEX($L:$L,O467))+F467)),IF(O467=0,0,INDEX($M:$M,O467))))</f>
        <v/>
      </c>
      <c r="N467" s="32" t="str">
        <f aca="false">IF(OR(D467="",B467&lt;&gt;"Salg"),"",F467*G467*I467-J467-F467*IF(O467=0,0,INDEX($M:$M,O467)))</f>
        <v/>
      </c>
      <c r="O467" s="34" t="str">
        <f aca="false">IF(D467="","",SUMPRODUCT(MAX(($D$4:D466=D467)*ROW($D$4:D466))))</f>
        <v/>
      </c>
    </row>
    <row r="468" customFormat="false" ht="15" hidden="false" customHeight="false" outlineLevel="0" collapsed="false">
      <c r="A468" s="35"/>
      <c r="B468" s="36"/>
      <c r="C468" s="36"/>
      <c r="D468" s="36"/>
      <c r="E468" s="36"/>
      <c r="F468" s="37"/>
      <c r="G468" s="38"/>
      <c r="H468" s="36"/>
      <c r="I468" s="39"/>
      <c r="J468" s="38"/>
      <c r="K468" s="32" t="str">
        <f aca="false">IF(D468="","",IF(B468="Køb",-(F468*G468*I468+J468),F468*G468*I468-J468))</f>
        <v/>
      </c>
      <c r="L468" s="33" t="str">
        <f aca="false">IF(D468="","",IF(O468=0,0,INDEX($L:$L,O468))+IF(B468="Køb",F468,IF(B468="Salg",-F468,0)))</f>
        <v/>
      </c>
      <c r="M468" s="32" t="str">
        <f aca="false">IF(D468="","",IF(B468="Køb",IF(IF(O468=0,0,INDEX($L:$L,O468))+F468=0,0,(IF(O468=0,0,INDEX($L:$L,O468))*IF(O468=0,0,INDEX($M:$M,O468))+F468*G468*I468+J468)/(IF(O468=0,0,INDEX($L:$L,O468))+F468)),IF(O468=0,0,INDEX($M:$M,O468))))</f>
        <v/>
      </c>
      <c r="N468" s="32" t="str">
        <f aca="false">IF(OR(D468="",B468&lt;&gt;"Salg"),"",F468*G468*I468-J468-F468*IF(O468=0,0,INDEX($M:$M,O468)))</f>
        <v/>
      </c>
      <c r="O468" s="34" t="str">
        <f aca="false">IF(D468="","",SUMPRODUCT(MAX(($D$4:D467=D468)*ROW($D$4:D467))))</f>
        <v/>
      </c>
    </row>
    <row r="469" customFormat="false" ht="15" hidden="false" customHeight="false" outlineLevel="0" collapsed="false">
      <c r="A469" s="35"/>
      <c r="B469" s="36"/>
      <c r="C469" s="36"/>
      <c r="D469" s="36"/>
      <c r="E469" s="36"/>
      <c r="F469" s="37"/>
      <c r="G469" s="38"/>
      <c r="H469" s="36"/>
      <c r="I469" s="39"/>
      <c r="J469" s="38"/>
      <c r="K469" s="32" t="str">
        <f aca="false">IF(D469="","",IF(B469="Køb",-(F469*G469*I469+J469),F469*G469*I469-J469))</f>
        <v/>
      </c>
      <c r="L469" s="33" t="str">
        <f aca="false">IF(D469="","",IF(O469=0,0,INDEX($L:$L,O469))+IF(B469="Køb",F469,IF(B469="Salg",-F469,0)))</f>
        <v/>
      </c>
      <c r="M469" s="32" t="str">
        <f aca="false">IF(D469="","",IF(B469="Køb",IF(IF(O469=0,0,INDEX($L:$L,O469))+F469=0,0,(IF(O469=0,0,INDEX($L:$L,O469))*IF(O469=0,0,INDEX($M:$M,O469))+F469*G469*I469+J469)/(IF(O469=0,0,INDEX($L:$L,O469))+F469)),IF(O469=0,0,INDEX($M:$M,O469))))</f>
        <v/>
      </c>
      <c r="N469" s="32" t="str">
        <f aca="false">IF(OR(D469="",B469&lt;&gt;"Salg"),"",F469*G469*I469-J469-F469*IF(O469=0,0,INDEX($M:$M,O469)))</f>
        <v/>
      </c>
      <c r="O469" s="34" t="str">
        <f aca="false">IF(D469="","",SUMPRODUCT(MAX(($D$4:D468=D469)*ROW($D$4:D468))))</f>
        <v/>
      </c>
    </row>
    <row r="470" customFormat="false" ht="15" hidden="false" customHeight="false" outlineLevel="0" collapsed="false">
      <c r="A470" s="35"/>
      <c r="B470" s="36"/>
      <c r="C470" s="36"/>
      <c r="D470" s="36"/>
      <c r="E470" s="36"/>
      <c r="F470" s="37"/>
      <c r="G470" s="38"/>
      <c r="H470" s="36"/>
      <c r="I470" s="39"/>
      <c r="J470" s="38"/>
      <c r="K470" s="32" t="str">
        <f aca="false">IF(D470="","",IF(B470="Køb",-(F470*G470*I470+J470),F470*G470*I470-J470))</f>
        <v/>
      </c>
      <c r="L470" s="33" t="str">
        <f aca="false">IF(D470="","",IF(O470=0,0,INDEX($L:$L,O470))+IF(B470="Køb",F470,IF(B470="Salg",-F470,0)))</f>
        <v/>
      </c>
      <c r="M470" s="32" t="str">
        <f aca="false">IF(D470="","",IF(B470="Køb",IF(IF(O470=0,0,INDEX($L:$L,O470))+F470=0,0,(IF(O470=0,0,INDEX($L:$L,O470))*IF(O470=0,0,INDEX($M:$M,O470))+F470*G470*I470+J470)/(IF(O470=0,0,INDEX($L:$L,O470))+F470)),IF(O470=0,0,INDEX($M:$M,O470))))</f>
        <v/>
      </c>
      <c r="N470" s="32" t="str">
        <f aca="false">IF(OR(D470="",B470&lt;&gt;"Salg"),"",F470*G470*I470-J470-F470*IF(O470=0,0,INDEX($M:$M,O470)))</f>
        <v/>
      </c>
      <c r="O470" s="34" t="str">
        <f aca="false">IF(D470="","",SUMPRODUCT(MAX(($D$4:D469=D470)*ROW($D$4:D469))))</f>
        <v/>
      </c>
    </row>
    <row r="471" customFormat="false" ht="15" hidden="false" customHeight="false" outlineLevel="0" collapsed="false">
      <c r="A471" s="35"/>
      <c r="B471" s="36"/>
      <c r="C471" s="36"/>
      <c r="D471" s="36"/>
      <c r="E471" s="36"/>
      <c r="F471" s="37"/>
      <c r="G471" s="38"/>
      <c r="H471" s="36"/>
      <c r="I471" s="39"/>
      <c r="J471" s="38"/>
      <c r="K471" s="32" t="str">
        <f aca="false">IF(D471="","",IF(B471="Køb",-(F471*G471*I471+J471),F471*G471*I471-J471))</f>
        <v/>
      </c>
      <c r="L471" s="33" t="str">
        <f aca="false">IF(D471="","",IF(O471=0,0,INDEX($L:$L,O471))+IF(B471="Køb",F471,IF(B471="Salg",-F471,0)))</f>
        <v/>
      </c>
      <c r="M471" s="32" t="str">
        <f aca="false">IF(D471="","",IF(B471="Køb",IF(IF(O471=0,0,INDEX($L:$L,O471))+F471=0,0,(IF(O471=0,0,INDEX($L:$L,O471))*IF(O471=0,0,INDEX($M:$M,O471))+F471*G471*I471+J471)/(IF(O471=0,0,INDEX($L:$L,O471))+F471)),IF(O471=0,0,INDEX($M:$M,O471))))</f>
        <v/>
      </c>
      <c r="N471" s="32" t="str">
        <f aca="false">IF(OR(D471="",B471&lt;&gt;"Salg"),"",F471*G471*I471-J471-F471*IF(O471=0,0,INDEX($M:$M,O471)))</f>
        <v/>
      </c>
      <c r="O471" s="34" t="str">
        <f aca="false">IF(D471="","",SUMPRODUCT(MAX(($D$4:D470=D471)*ROW($D$4:D470))))</f>
        <v/>
      </c>
    </row>
    <row r="472" customFormat="false" ht="15" hidden="false" customHeight="false" outlineLevel="0" collapsed="false">
      <c r="A472" s="35"/>
      <c r="B472" s="36"/>
      <c r="C472" s="36"/>
      <c r="D472" s="36"/>
      <c r="E472" s="36"/>
      <c r="F472" s="37"/>
      <c r="G472" s="38"/>
      <c r="H472" s="36"/>
      <c r="I472" s="39"/>
      <c r="J472" s="38"/>
      <c r="K472" s="32" t="str">
        <f aca="false">IF(D472="","",IF(B472="Køb",-(F472*G472*I472+J472),F472*G472*I472-J472))</f>
        <v/>
      </c>
      <c r="L472" s="33" t="str">
        <f aca="false">IF(D472="","",IF(O472=0,0,INDEX($L:$L,O472))+IF(B472="Køb",F472,IF(B472="Salg",-F472,0)))</f>
        <v/>
      </c>
      <c r="M472" s="32" t="str">
        <f aca="false">IF(D472="","",IF(B472="Køb",IF(IF(O472=0,0,INDEX($L:$L,O472))+F472=0,0,(IF(O472=0,0,INDEX($L:$L,O472))*IF(O472=0,0,INDEX($M:$M,O472))+F472*G472*I472+J472)/(IF(O472=0,0,INDEX($L:$L,O472))+F472)),IF(O472=0,0,INDEX($M:$M,O472))))</f>
        <v/>
      </c>
      <c r="N472" s="32" t="str">
        <f aca="false">IF(OR(D472="",B472&lt;&gt;"Salg"),"",F472*G472*I472-J472-F472*IF(O472=0,0,INDEX($M:$M,O472)))</f>
        <v/>
      </c>
      <c r="O472" s="34" t="str">
        <f aca="false">IF(D472="","",SUMPRODUCT(MAX(($D$4:D471=D472)*ROW($D$4:D471))))</f>
        <v/>
      </c>
    </row>
    <row r="473" customFormat="false" ht="15" hidden="false" customHeight="false" outlineLevel="0" collapsed="false">
      <c r="A473" s="35"/>
      <c r="B473" s="36"/>
      <c r="C473" s="36"/>
      <c r="D473" s="36"/>
      <c r="E473" s="36"/>
      <c r="F473" s="37"/>
      <c r="G473" s="38"/>
      <c r="H473" s="36"/>
      <c r="I473" s="39"/>
      <c r="J473" s="38"/>
      <c r="K473" s="32" t="str">
        <f aca="false">IF(D473="","",IF(B473="Køb",-(F473*G473*I473+J473),F473*G473*I473-J473))</f>
        <v/>
      </c>
      <c r="L473" s="33" t="str">
        <f aca="false">IF(D473="","",IF(O473=0,0,INDEX($L:$L,O473))+IF(B473="Køb",F473,IF(B473="Salg",-F473,0)))</f>
        <v/>
      </c>
      <c r="M473" s="32" t="str">
        <f aca="false">IF(D473="","",IF(B473="Køb",IF(IF(O473=0,0,INDEX($L:$L,O473))+F473=0,0,(IF(O473=0,0,INDEX($L:$L,O473))*IF(O473=0,0,INDEX($M:$M,O473))+F473*G473*I473+J473)/(IF(O473=0,0,INDEX($L:$L,O473))+F473)),IF(O473=0,0,INDEX($M:$M,O473))))</f>
        <v/>
      </c>
      <c r="N473" s="32" t="str">
        <f aca="false">IF(OR(D473="",B473&lt;&gt;"Salg"),"",F473*G473*I473-J473-F473*IF(O473=0,0,INDEX($M:$M,O473)))</f>
        <v/>
      </c>
      <c r="O473" s="34" t="str">
        <f aca="false">IF(D473="","",SUMPRODUCT(MAX(($D$4:D472=D473)*ROW($D$4:D472))))</f>
        <v/>
      </c>
    </row>
    <row r="474" customFormat="false" ht="15" hidden="false" customHeight="false" outlineLevel="0" collapsed="false">
      <c r="A474" s="35"/>
      <c r="B474" s="36"/>
      <c r="C474" s="36"/>
      <c r="D474" s="36"/>
      <c r="E474" s="36"/>
      <c r="F474" s="37"/>
      <c r="G474" s="38"/>
      <c r="H474" s="36"/>
      <c r="I474" s="39"/>
      <c r="J474" s="38"/>
      <c r="K474" s="32" t="str">
        <f aca="false">IF(D474="","",IF(B474="Køb",-(F474*G474*I474+J474),F474*G474*I474-J474))</f>
        <v/>
      </c>
      <c r="L474" s="33" t="str">
        <f aca="false">IF(D474="","",IF(O474=0,0,INDEX($L:$L,O474))+IF(B474="Køb",F474,IF(B474="Salg",-F474,0)))</f>
        <v/>
      </c>
      <c r="M474" s="32" t="str">
        <f aca="false">IF(D474="","",IF(B474="Køb",IF(IF(O474=0,0,INDEX($L:$L,O474))+F474=0,0,(IF(O474=0,0,INDEX($L:$L,O474))*IF(O474=0,0,INDEX($M:$M,O474))+F474*G474*I474+J474)/(IF(O474=0,0,INDEX($L:$L,O474))+F474)),IF(O474=0,0,INDEX($M:$M,O474))))</f>
        <v/>
      </c>
      <c r="N474" s="32" t="str">
        <f aca="false">IF(OR(D474="",B474&lt;&gt;"Salg"),"",F474*G474*I474-J474-F474*IF(O474=0,0,INDEX($M:$M,O474)))</f>
        <v/>
      </c>
      <c r="O474" s="34" t="str">
        <f aca="false">IF(D474="","",SUMPRODUCT(MAX(($D$4:D473=D474)*ROW($D$4:D473))))</f>
        <v/>
      </c>
    </row>
    <row r="475" customFormat="false" ht="15" hidden="false" customHeight="false" outlineLevel="0" collapsed="false">
      <c r="A475" s="35"/>
      <c r="B475" s="36"/>
      <c r="C475" s="36"/>
      <c r="D475" s="36"/>
      <c r="E475" s="36"/>
      <c r="F475" s="37"/>
      <c r="G475" s="38"/>
      <c r="H475" s="36"/>
      <c r="I475" s="39"/>
      <c r="J475" s="38"/>
      <c r="K475" s="32" t="str">
        <f aca="false">IF(D475="","",IF(B475="Køb",-(F475*G475*I475+J475),F475*G475*I475-J475))</f>
        <v/>
      </c>
      <c r="L475" s="33" t="str">
        <f aca="false">IF(D475="","",IF(O475=0,0,INDEX($L:$L,O475))+IF(B475="Køb",F475,IF(B475="Salg",-F475,0)))</f>
        <v/>
      </c>
      <c r="M475" s="32" t="str">
        <f aca="false">IF(D475="","",IF(B475="Køb",IF(IF(O475=0,0,INDEX($L:$L,O475))+F475=0,0,(IF(O475=0,0,INDEX($L:$L,O475))*IF(O475=0,0,INDEX($M:$M,O475))+F475*G475*I475+J475)/(IF(O475=0,0,INDEX($L:$L,O475))+F475)),IF(O475=0,0,INDEX($M:$M,O475))))</f>
        <v/>
      </c>
      <c r="N475" s="32" t="str">
        <f aca="false">IF(OR(D475="",B475&lt;&gt;"Salg"),"",F475*G475*I475-J475-F475*IF(O475=0,0,INDEX($M:$M,O475)))</f>
        <v/>
      </c>
      <c r="O475" s="34" t="str">
        <f aca="false">IF(D475="","",SUMPRODUCT(MAX(($D$4:D474=D475)*ROW($D$4:D474))))</f>
        <v/>
      </c>
    </row>
    <row r="476" customFormat="false" ht="15" hidden="false" customHeight="false" outlineLevel="0" collapsed="false">
      <c r="A476" s="35"/>
      <c r="B476" s="36"/>
      <c r="C476" s="36"/>
      <c r="D476" s="36"/>
      <c r="E476" s="36"/>
      <c r="F476" s="37"/>
      <c r="G476" s="38"/>
      <c r="H476" s="36"/>
      <c r="I476" s="39"/>
      <c r="J476" s="38"/>
      <c r="K476" s="32" t="str">
        <f aca="false">IF(D476="","",IF(B476="Køb",-(F476*G476*I476+J476),F476*G476*I476-J476))</f>
        <v/>
      </c>
      <c r="L476" s="33" t="str">
        <f aca="false">IF(D476="","",IF(O476=0,0,INDEX($L:$L,O476))+IF(B476="Køb",F476,IF(B476="Salg",-F476,0)))</f>
        <v/>
      </c>
      <c r="M476" s="32" t="str">
        <f aca="false">IF(D476="","",IF(B476="Køb",IF(IF(O476=0,0,INDEX($L:$L,O476))+F476=0,0,(IF(O476=0,0,INDEX($L:$L,O476))*IF(O476=0,0,INDEX($M:$M,O476))+F476*G476*I476+J476)/(IF(O476=0,0,INDEX($L:$L,O476))+F476)),IF(O476=0,0,INDEX($M:$M,O476))))</f>
        <v/>
      </c>
      <c r="N476" s="32" t="str">
        <f aca="false">IF(OR(D476="",B476&lt;&gt;"Salg"),"",F476*G476*I476-J476-F476*IF(O476=0,0,INDEX($M:$M,O476)))</f>
        <v/>
      </c>
      <c r="O476" s="34" t="str">
        <f aca="false">IF(D476="","",SUMPRODUCT(MAX(($D$4:D475=D476)*ROW($D$4:D475))))</f>
        <v/>
      </c>
    </row>
    <row r="477" customFormat="false" ht="15" hidden="false" customHeight="false" outlineLevel="0" collapsed="false">
      <c r="A477" s="35"/>
      <c r="B477" s="36"/>
      <c r="C477" s="36"/>
      <c r="D477" s="36"/>
      <c r="E477" s="36"/>
      <c r="F477" s="37"/>
      <c r="G477" s="38"/>
      <c r="H477" s="36"/>
      <c r="I477" s="39"/>
      <c r="J477" s="38"/>
      <c r="K477" s="32" t="str">
        <f aca="false">IF(D477="","",IF(B477="Køb",-(F477*G477*I477+J477),F477*G477*I477-J477))</f>
        <v/>
      </c>
      <c r="L477" s="33" t="str">
        <f aca="false">IF(D477="","",IF(O477=0,0,INDEX($L:$L,O477))+IF(B477="Køb",F477,IF(B477="Salg",-F477,0)))</f>
        <v/>
      </c>
      <c r="M477" s="32" t="str">
        <f aca="false">IF(D477="","",IF(B477="Køb",IF(IF(O477=0,0,INDEX($L:$L,O477))+F477=0,0,(IF(O477=0,0,INDEX($L:$L,O477))*IF(O477=0,0,INDEX($M:$M,O477))+F477*G477*I477+J477)/(IF(O477=0,0,INDEX($L:$L,O477))+F477)),IF(O477=0,0,INDEX($M:$M,O477))))</f>
        <v/>
      </c>
      <c r="N477" s="32" t="str">
        <f aca="false">IF(OR(D477="",B477&lt;&gt;"Salg"),"",F477*G477*I477-J477-F477*IF(O477=0,0,INDEX($M:$M,O477)))</f>
        <v/>
      </c>
      <c r="O477" s="34" t="str">
        <f aca="false">IF(D477="","",SUMPRODUCT(MAX(($D$4:D476=D477)*ROW($D$4:D476))))</f>
        <v/>
      </c>
    </row>
    <row r="478" customFormat="false" ht="15" hidden="false" customHeight="false" outlineLevel="0" collapsed="false">
      <c r="A478" s="35"/>
      <c r="B478" s="36"/>
      <c r="C478" s="36"/>
      <c r="D478" s="36"/>
      <c r="E478" s="36"/>
      <c r="F478" s="37"/>
      <c r="G478" s="38"/>
      <c r="H478" s="36"/>
      <c r="I478" s="39"/>
      <c r="J478" s="38"/>
      <c r="K478" s="32" t="str">
        <f aca="false">IF(D478="","",IF(B478="Køb",-(F478*G478*I478+J478),F478*G478*I478-J478))</f>
        <v/>
      </c>
      <c r="L478" s="33" t="str">
        <f aca="false">IF(D478="","",IF(O478=0,0,INDEX($L:$L,O478))+IF(B478="Køb",F478,IF(B478="Salg",-F478,0)))</f>
        <v/>
      </c>
      <c r="M478" s="32" t="str">
        <f aca="false">IF(D478="","",IF(B478="Køb",IF(IF(O478=0,0,INDEX($L:$L,O478))+F478=0,0,(IF(O478=0,0,INDEX($L:$L,O478))*IF(O478=0,0,INDEX($M:$M,O478))+F478*G478*I478+J478)/(IF(O478=0,0,INDEX($L:$L,O478))+F478)),IF(O478=0,0,INDEX($M:$M,O478))))</f>
        <v/>
      </c>
      <c r="N478" s="32" t="str">
        <f aca="false">IF(OR(D478="",B478&lt;&gt;"Salg"),"",F478*G478*I478-J478-F478*IF(O478=0,0,INDEX($M:$M,O478)))</f>
        <v/>
      </c>
      <c r="O478" s="34" t="str">
        <f aca="false">IF(D478="","",SUMPRODUCT(MAX(($D$4:D477=D478)*ROW($D$4:D477))))</f>
        <v/>
      </c>
    </row>
    <row r="479" customFormat="false" ht="15" hidden="false" customHeight="false" outlineLevel="0" collapsed="false">
      <c r="A479" s="35"/>
      <c r="B479" s="36"/>
      <c r="C479" s="36"/>
      <c r="D479" s="36"/>
      <c r="E479" s="36"/>
      <c r="F479" s="37"/>
      <c r="G479" s="38"/>
      <c r="H479" s="36"/>
      <c r="I479" s="39"/>
      <c r="J479" s="38"/>
      <c r="K479" s="32" t="str">
        <f aca="false">IF(D479="","",IF(B479="Køb",-(F479*G479*I479+J479),F479*G479*I479-J479))</f>
        <v/>
      </c>
      <c r="L479" s="33" t="str">
        <f aca="false">IF(D479="","",IF(O479=0,0,INDEX($L:$L,O479))+IF(B479="Køb",F479,IF(B479="Salg",-F479,0)))</f>
        <v/>
      </c>
      <c r="M479" s="32" t="str">
        <f aca="false">IF(D479="","",IF(B479="Køb",IF(IF(O479=0,0,INDEX($L:$L,O479))+F479=0,0,(IF(O479=0,0,INDEX($L:$L,O479))*IF(O479=0,0,INDEX($M:$M,O479))+F479*G479*I479+J479)/(IF(O479=0,0,INDEX($L:$L,O479))+F479)),IF(O479=0,0,INDEX($M:$M,O479))))</f>
        <v/>
      </c>
      <c r="N479" s="32" t="str">
        <f aca="false">IF(OR(D479="",B479&lt;&gt;"Salg"),"",F479*G479*I479-J479-F479*IF(O479=0,0,INDEX($M:$M,O479)))</f>
        <v/>
      </c>
      <c r="O479" s="34" t="str">
        <f aca="false">IF(D479="","",SUMPRODUCT(MAX(($D$4:D478=D479)*ROW($D$4:D478))))</f>
        <v/>
      </c>
    </row>
    <row r="480" customFormat="false" ht="15" hidden="false" customHeight="false" outlineLevel="0" collapsed="false">
      <c r="A480" s="35"/>
      <c r="B480" s="36"/>
      <c r="C480" s="36"/>
      <c r="D480" s="36"/>
      <c r="E480" s="36"/>
      <c r="F480" s="37"/>
      <c r="G480" s="38"/>
      <c r="H480" s="36"/>
      <c r="I480" s="39"/>
      <c r="J480" s="38"/>
      <c r="K480" s="32" t="str">
        <f aca="false">IF(D480="","",IF(B480="Køb",-(F480*G480*I480+J480),F480*G480*I480-J480))</f>
        <v/>
      </c>
      <c r="L480" s="33" t="str">
        <f aca="false">IF(D480="","",IF(O480=0,0,INDEX($L:$L,O480))+IF(B480="Køb",F480,IF(B480="Salg",-F480,0)))</f>
        <v/>
      </c>
      <c r="M480" s="32" t="str">
        <f aca="false">IF(D480="","",IF(B480="Køb",IF(IF(O480=0,0,INDEX($L:$L,O480))+F480=0,0,(IF(O480=0,0,INDEX($L:$L,O480))*IF(O480=0,0,INDEX($M:$M,O480))+F480*G480*I480+J480)/(IF(O480=0,0,INDEX($L:$L,O480))+F480)),IF(O480=0,0,INDEX($M:$M,O480))))</f>
        <v/>
      </c>
      <c r="N480" s="32" t="str">
        <f aca="false">IF(OR(D480="",B480&lt;&gt;"Salg"),"",F480*G480*I480-J480-F480*IF(O480=0,0,INDEX($M:$M,O480)))</f>
        <v/>
      </c>
      <c r="O480" s="34" t="str">
        <f aca="false">IF(D480="","",SUMPRODUCT(MAX(($D$4:D479=D480)*ROW($D$4:D479))))</f>
        <v/>
      </c>
    </row>
    <row r="481" customFormat="false" ht="15" hidden="false" customHeight="false" outlineLevel="0" collapsed="false">
      <c r="A481" s="35"/>
      <c r="B481" s="36"/>
      <c r="C481" s="36"/>
      <c r="D481" s="36"/>
      <c r="E481" s="36"/>
      <c r="F481" s="37"/>
      <c r="G481" s="38"/>
      <c r="H481" s="36"/>
      <c r="I481" s="39"/>
      <c r="J481" s="38"/>
      <c r="K481" s="32" t="str">
        <f aca="false">IF(D481="","",IF(B481="Køb",-(F481*G481*I481+J481),F481*G481*I481-J481))</f>
        <v/>
      </c>
      <c r="L481" s="33" t="str">
        <f aca="false">IF(D481="","",IF(O481=0,0,INDEX($L:$L,O481))+IF(B481="Køb",F481,IF(B481="Salg",-F481,0)))</f>
        <v/>
      </c>
      <c r="M481" s="32" t="str">
        <f aca="false">IF(D481="","",IF(B481="Køb",IF(IF(O481=0,0,INDEX($L:$L,O481))+F481=0,0,(IF(O481=0,0,INDEX($L:$L,O481))*IF(O481=0,0,INDEX($M:$M,O481))+F481*G481*I481+J481)/(IF(O481=0,0,INDEX($L:$L,O481))+F481)),IF(O481=0,0,INDEX($M:$M,O481))))</f>
        <v/>
      </c>
      <c r="N481" s="32" t="str">
        <f aca="false">IF(OR(D481="",B481&lt;&gt;"Salg"),"",F481*G481*I481-J481-F481*IF(O481=0,0,INDEX($M:$M,O481)))</f>
        <v/>
      </c>
      <c r="O481" s="34" t="str">
        <f aca="false">IF(D481="","",SUMPRODUCT(MAX(($D$4:D480=D481)*ROW($D$4:D480))))</f>
        <v/>
      </c>
    </row>
    <row r="482" customFormat="false" ht="15" hidden="false" customHeight="false" outlineLevel="0" collapsed="false">
      <c r="A482" s="35"/>
      <c r="B482" s="36"/>
      <c r="C482" s="36"/>
      <c r="D482" s="36"/>
      <c r="E482" s="36"/>
      <c r="F482" s="37"/>
      <c r="G482" s="38"/>
      <c r="H482" s="36"/>
      <c r="I482" s="39"/>
      <c r="J482" s="38"/>
      <c r="K482" s="32" t="str">
        <f aca="false">IF(D482="","",IF(B482="Køb",-(F482*G482*I482+J482),F482*G482*I482-J482))</f>
        <v/>
      </c>
      <c r="L482" s="33" t="str">
        <f aca="false">IF(D482="","",IF(O482=0,0,INDEX($L:$L,O482))+IF(B482="Køb",F482,IF(B482="Salg",-F482,0)))</f>
        <v/>
      </c>
      <c r="M482" s="32" t="str">
        <f aca="false">IF(D482="","",IF(B482="Køb",IF(IF(O482=0,0,INDEX($L:$L,O482))+F482=0,0,(IF(O482=0,0,INDEX($L:$L,O482))*IF(O482=0,0,INDEX($M:$M,O482))+F482*G482*I482+J482)/(IF(O482=0,0,INDEX($L:$L,O482))+F482)),IF(O482=0,0,INDEX($M:$M,O482))))</f>
        <v/>
      </c>
      <c r="N482" s="32" t="str">
        <f aca="false">IF(OR(D482="",B482&lt;&gt;"Salg"),"",F482*G482*I482-J482-F482*IF(O482=0,0,INDEX($M:$M,O482)))</f>
        <v/>
      </c>
      <c r="O482" s="34" t="str">
        <f aca="false">IF(D482="","",SUMPRODUCT(MAX(($D$4:D481=D482)*ROW($D$4:D481))))</f>
        <v/>
      </c>
    </row>
    <row r="483" customFormat="false" ht="15" hidden="false" customHeight="false" outlineLevel="0" collapsed="false">
      <c r="A483" s="35"/>
      <c r="B483" s="36"/>
      <c r="C483" s="36"/>
      <c r="D483" s="36"/>
      <c r="E483" s="36"/>
      <c r="F483" s="37"/>
      <c r="G483" s="38"/>
      <c r="H483" s="36"/>
      <c r="I483" s="39"/>
      <c r="J483" s="38"/>
      <c r="K483" s="32" t="str">
        <f aca="false">IF(D483="","",IF(B483="Køb",-(F483*G483*I483+J483),F483*G483*I483-J483))</f>
        <v/>
      </c>
      <c r="L483" s="33" t="str">
        <f aca="false">IF(D483="","",IF(O483=0,0,INDEX($L:$L,O483))+IF(B483="Køb",F483,IF(B483="Salg",-F483,0)))</f>
        <v/>
      </c>
      <c r="M483" s="32" t="str">
        <f aca="false">IF(D483="","",IF(B483="Køb",IF(IF(O483=0,0,INDEX($L:$L,O483))+F483=0,0,(IF(O483=0,0,INDEX($L:$L,O483))*IF(O483=0,0,INDEX($M:$M,O483))+F483*G483*I483+J483)/(IF(O483=0,0,INDEX($L:$L,O483))+F483)),IF(O483=0,0,INDEX($M:$M,O483))))</f>
        <v/>
      </c>
      <c r="N483" s="32" t="str">
        <f aca="false">IF(OR(D483="",B483&lt;&gt;"Salg"),"",F483*G483*I483-J483-F483*IF(O483=0,0,INDEX($M:$M,O483)))</f>
        <v/>
      </c>
      <c r="O483" s="34" t="str">
        <f aca="false">IF(D483="","",SUMPRODUCT(MAX(($D$4:D482=D483)*ROW($D$4:D482))))</f>
        <v/>
      </c>
    </row>
    <row r="484" customFormat="false" ht="15" hidden="false" customHeight="false" outlineLevel="0" collapsed="false">
      <c r="A484" s="35"/>
      <c r="B484" s="36"/>
      <c r="C484" s="36"/>
      <c r="D484" s="36"/>
      <c r="E484" s="36"/>
      <c r="F484" s="37"/>
      <c r="G484" s="38"/>
      <c r="H484" s="36"/>
      <c r="I484" s="39"/>
      <c r="J484" s="38"/>
      <c r="K484" s="32" t="str">
        <f aca="false">IF(D484="","",IF(B484="Køb",-(F484*G484*I484+J484),F484*G484*I484-J484))</f>
        <v/>
      </c>
      <c r="L484" s="33" t="str">
        <f aca="false">IF(D484="","",IF(O484=0,0,INDEX($L:$L,O484))+IF(B484="Køb",F484,IF(B484="Salg",-F484,0)))</f>
        <v/>
      </c>
      <c r="M484" s="32" t="str">
        <f aca="false">IF(D484="","",IF(B484="Køb",IF(IF(O484=0,0,INDEX($L:$L,O484))+F484=0,0,(IF(O484=0,0,INDEX($L:$L,O484))*IF(O484=0,0,INDEX($M:$M,O484))+F484*G484*I484+J484)/(IF(O484=0,0,INDEX($L:$L,O484))+F484)),IF(O484=0,0,INDEX($M:$M,O484))))</f>
        <v/>
      </c>
      <c r="N484" s="32" t="str">
        <f aca="false">IF(OR(D484="",B484&lt;&gt;"Salg"),"",F484*G484*I484-J484-F484*IF(O484=0,0,INDEX($M:$M,O484)))</f>
        <v/>
      </c>
      <c r="O484" s="34" t="str">
        <f aca="false">IF(D484="","",SUMPRODUCT(MAX(($D$4:D483=D484)*ROW($D$4:D483))))</f>
        <v/>
      </c>
    </row>
    <row r="485" customFormat="false" ht="15" hidden="false" customHeight="false" outlineLevel="0" collapsed="false">
      <c r="A485" s="35"/>
      <c r="B485" s="36"/>
      <c r="C485" s="36"/>
      <c r="D485" s="36"/>
      <c r="E485" s="36"/>
      <c r="F485" s="37"/>
      <c r="G485" s="38"/>
      <c r="H485" s="36"/>
      <c r="I485" s="39"/>
      <c r="J485" s="38"/>
      <c r="K485" s="32" t="str">
        <f aca="false">IF(D485="","",IF(B485="Køb",-(F485*G485*I485+J485),F485*G485*I485-J485))</f>
        <v/>
      </c>
      <c r="L485" s="33" t="str">
        <f aca="false">IF(D485="","",IF(O485=0,0,INDEX($L:$L,O485))+IF(B485="Køb",F485,IF(B485="Salg",-F485,0)))</f>
        <v/>
      </c>
      <c r="M485" s="32" t="str">
        <f aca="false">IF(D485="","",IF(B485="Køb",IF(IF(O485=0,0,INDEX($L:$L,O485))+F485=0,0,(IF(O485=0,0,INDEX($L:$L,O485))*IF(O485=0,0,INDEX($M:$M,O485))+F485*G485*I485+J485)/(IF(O485=0,0,INDEX($L:$L,O485))+F485)),IF(O485=0,0,INDEX($M:$M,O485))))</f>
        <v/>
      </c>
      <c r="N485" s="32" t="str">
        <f aca="false">IF(OR(D485="",B485&lt;&gt;"Salg"),"",F485*G485*I485-J485-F485*IF(O485=0,0,INDEX($M:$M,O485)))</f>
        <v/>
      </c>
      <c r="O485" s="34" t="str">
        <f aca="false">IF(D485="","",SUMPRODUCT(MAX(($D$4:D484=D485)*ROW($D$4:D484))))</f>
        <v/>
      </c>
    </row>
    <row r="486" customFormat="false" ht="15" hidden="false" customHeight="false" outlineLevel="0" collapsed="false">
      <c r="A486" s="35"/>
      <c r="B486" s="36"/>
      <c r="C486" s="36"/>
      <c r="D486" s="36"/>
      <c r="E486" s="36"/>
      <c r="F486" s="37"/>
      <c r="G486" s="38"/>
      <c r="H486" s="36"/>
      <c r="I486" s="39"/>
      <c r="J486" s="38"/>
      <c r="K486" s="32" t="str">
        <f aca="false">IF(D486="","",IF(B486="Køb",-(F486*G486*I486+J486),F486*G486*I486-J486))</f>
        <v/>
      </c>
      <c r="L486" s="33" t="str">
        <f aca="false">IF(D486="","",IF(O486=0,0,INDEX($L:$L,O486))+IF(B486="Køb",F486,IF(B486="Salg",-F486,0)))</f>
        <v/>
      </c>
      <c r="M486" s="32" t="str">
        <f aca="false">IF(D486="","",IF(B486="Køb",IF(IF(O486=0,0,INDEX($L:$L,O486))+F486=0,0,(IF(O486=0,0,INDEX($L:$L,O486))*IF(O486=0,0,INDEX($M:$M,O486))+F486*G486*I486+J486)/(IF(O486=0,0,INDEX($L:$L,O486))+F486)),IF(O486=0,0,INDEX($M:$M,O486))))</f>
        <v/>
      </c>
      <c r="N486" s="32" t="str">
        <f aca="false">IF(OR(D486="",B486&lt;&gt;"Salg"),"",F486*G486*I486-J486-F486*IF(O486=0,0,INDEX($M:$M,O486)))</f>
        <v/>
      </c>
      <c r="O486" s="34" t="str">
        <f aca="false">IF(D486="","",SUMPRODUCT(MAX(($D$4:D485=D486)*ROW($D$4:D485))))</f>
        <v/>
      </c>
    </row>
    <row r="487" customFormat="false" ht="15" hidden="false" customHeight="false" outlineLevel="0" collapsed="false">
      <c r="A487" s="35"/>
      <c r="B487" s="36"/>
      <c r="C487" s="36"/>
      <c r="D487" s="36"/>
      <c r="E487" s="36"/>
      <c r="F487" s="37"/>
      <c r="G487" s="38"/>
      <c r="H487" s="36"/>
      <c r="I487" s="39"/>
      <c r="J487" s="38"/>
      <c r="K487" s="32" t="str">
        <f aca="false">IF(D487="","",IF(B487="Køb",-(F487*G487*I487+J487),F487*G487*I487-J487))</f>
        <v/>
      </c>
      <c r="L487" s="33" t="str">
        <f aca="false">IF(D487="","",IF(O487=0,0,INDEX($L:$L,O487))+IF(B487="Køb",F487,IF(B487="Salg",-F487,0)))</f>
        <v/>
      </c>
      <c r="M487" s="32" t="str">
        <f aca="false">IF(D487="","",IF(B487="Køb",IF(IF(O487=0,0,INDEX($L:$L,O487))+F487=0,0,(IF(O487=0,0,INDEX($L:$L,O487))*IF(O487=0,0,INDEX($M:$M,O487))+F487*G487*I487+J487)/(IF(O487=0,0,INDEX($L:$L,O487))+F487)),IF(O487=0,0,INDEX($M:$M,O487))))</f>
        <v/>
      </c>
      <c r="N487" s="32" t="str">
        <f aca="false">IF(OR(D487="",B487&lt;&gt;"Salg"),"",F487*G487*I487-J487-F487*IF(O487=0,0,INDEX($M:$M,O487)))</f>
        <v/>
      </c>
      <c r="O487" s="34" t="str">
        <f aca="false">IF(D487="","",SUMPRODUCT(MAX(($D$4:D486=D487)*ROW($D$4:D486))))</f>
        <v/>
      </c>
    </row>
    <row r="488" customFormat="false" ht="15" hidden="false" customHeight="false" outlineLevel="0" collapsed="false">
      <c r="A488" s="35"/>
      <c r="B488" s="36"/>
      <c r="C488" s="36"/>
      <c r="D488" s="36"/>
      <c r="E488" s="36"/>
      <c r="F488" s="37"/>
      <c r="G488" s="38"/>
      <c r="H488" s="36"/>
      <c r="I488" s="39"/>
      <c r="J488" s="38"/>
      <c r="K488" s="32" t="str">
        <f aca="false">IF(D488="","",IF(B488="Køb",-(F488*G488*I488+J488),F488*G488*I488-J488))</f>
        <v/>
      </c>
      <c r="L488" s="33" t="str">
        <f aca="false">IF(D488="","",IF(O488=0,0,INDEX($L:$L,O488))+IF(B488="Køb",F488,IF(B488="Salg",-F488,0)))</f>
        <v/>
      </c>
      <c r="M488" s="32" t="str">
        <f aca="false">IF(D488="","",IF(B488="Køb",IF(IF(O488=0,0,INDEX($L:$L,O488))+F488=0,0,(IF(O488=0,0,INDEX($L:$L,O488))*IF(O488=0,0,INDEX($M:$M,O488))+F488*G488*I488+J488)/(IF(O488=0,0,INDEX($L:$L,O488))+F488)),IF(O488=0,0,INDEX($M:$M,O488))))</f>
        <v/>
      </c>
      <c r="N488" s="32" t="str">
        <f aca="false">IF(OR(D488="",B488&lt;&gt;"Salg"),"",F488*G488*I488-J488-F488*IF(O488=0,0,INDEX($M:$M,O488)))</f>
        <v/>
      </c>
      <c r="O488" s="34" t="str">
        <f aca="false">IF(D488="","",SUMPRODUCT(MAX(($D$4:D487=D488)*ROW($D$4:D487))))</f>
        <v/>
      </c>
    </row>
    <row r="489" customFormat="false" ht="15" hidden="false" customHeight="false" outlineLevel="0" collapsed="false">
      <c r="A489" s="35"/>
      <c r="B489" s="36"/>
      <c r="C489" s="36"/>
      <c r="D489" s="36"/>
      <c r="E489" s="36"/>
      <c r="F489" s="37"/>
      <c r="G489" s="38"/>
      <c r="H489" s="36"/>
      <c r="I489" s="39"/>
      <c r="J489" s="38"/>
      <c r="K489" s="32" t="str">
        <f aca="false">IF(D489="","",IF(B489="Køb",-(F489*G489*I489+J489),F489*G489*I489-J489))</f>
        <v/>
      </c>
      <c r="L489" s="33" t="str">
        <f aca="false">IF(D489="","",IF(O489=0,0,INDEX($L:$L,O489))+IF(B489="Køb",F489,IF(B489="Salg",-F489,0)))</f>
        <v/>
      </c>
      <c r="M489" s="32" t="str">
        <f aca="false">IF(D489="","",IF(B489="Køb",IF(IF(O489=0,0,INDEX($L:$L,O489))+F489=0,0,(IF(O489=0,0,INDEX($L:$L,O489))*IF(O489=0,0,INDEX($M:$M,O489))+F489*G489*I489+J489)/(IF(O489=0,0,INDEX($L:$L,O489))+F489)),IF(O489=0,0,INDEX($M:$M,O489))))</f>
        <v/>
      </c>
      <c r="N489" s="32" t="str">
        <f aca="false">IF(OR(D489="",B489&lt;&gt;"Salg"),"",F489*G489*I489-J489-F489*IF(O489=0,0,INDEX($M:$M,O489)))</f>
        <v/>
      </c>
      <c r="O489" s="34" t="str">
        <f aca="false">IF(D489="","",SUMPRODUCT(MAX(($D$4:D488=D489)*ROW($D$4:D488))))</f>
        <v/>
      </c>
    </row>
    <row r="490" customFormat="false" ht="15" hidden="false" customHeight="false" outlineLevel="0" collapsed="false">
      <c r="A490" s="35"/>
      <c r="B490" s="36"/>
      <c r="C490" s="36"/>
      <c r="D490" s="36"/>
      <c r="E490" s="36"/>
      <c r="F490" s="37"/>
      <c r="G490" s="38"/>
      <c r="H490" s="36"/>
      <c r="I490" s="39"/>
      <c r="J490" s="38"/>
      <c r="K490" s="32" t="str">
        <f aca="false">IF(D490="","",IF(B490="Køb",-(F490*G490*I490+J490),F490*G490*I490-J490))</f>
        <v/>
      </c>
      <c r="L490" s="33" t="str">
        <f aca="false">IF(D490="","",IF(O490=0,0,INDEX($L:$L,O490))+IF(B490="Køb",F490,IF(B490="Salg",-F490,0)))</f>
        <v/>
      </c>
      <c r="M490" s="32" t="str">
        <f aca="false">IF(D490="","",IF(B490="Køb",IF(IF(O490=0,0,INDEX($L:$L,O490))+F490=0,0,(IF(O490=0,0,INDEX($L:$L,O490))*IF(O490=0,0,INDEX($M:$M,O490))+F490*G490*I490+J490)/(IF(O490=0,0,INDEX($L:$L,O490))+F490)),IF(O490=0,0,INDEX($M:$M,O490))))</f>
        <v/>
      </c>
      <c r="N490" s="32" t="str">
        <f aca="false">IF(OR(D490="",B490&lt;&gt;"Salg"),"",F490*G490*I490-J490-F490*IF(O490=0,0,INDEX($M:$M,O490)))</f>
        <v/>
      </c>
      <c r="O490" s="34" t="str">
        <f aca="false">IF(D490="","",SUMPRODUCT(MAX(($D$4:D489=D490)*ROW($D$4:D489))))</f>
        <v/>
      </c>
    </row>
    <row r="491" customFormat="false" ht="15" hidden="false" customHeight="false" outlineLevel="0" collapsed="false">
      <c r="A491" s="35"/>
      <c r="B491" s="36"/>
      <c r="C491" s="36"/>
      <c r="D491" s="36"/>
      <c r="E491" s="36"/>
      <c r="F491" s="37"/>
      <c r="G491" s="38"/>
      <c r="H491" s="36"/>
      <c r="I491" s="39"/>
      <c r="J491" s="38"/>
      <c r="K491" s="32" t="str">
        <f aca="false">IF(D491="","",IF(B491="Køb",-(F491*G491*I491+J491),F491*G491*I491-J491))</f>
        <v/>
      </c>
      <c r="L491" s="33" t="str">
        <f aca="false">IF(D491="","",IF(O491=0,0,INDEX($L:$L,O491))+IF(B491="Køb",F491,IF(B491="Salg",-F491,0)))</f>
        <v/>
      </c>
      <c r="M491" s="32" t="str">
        <f aca="false">IF(D491="","",IF(B491="Køb",IF(IF(O491=0,0,INDEX($L:$L,O491))+F491=0,0,(IF(O491=0,0,INDEX($L:$L,O491))*IF(O491=0,0,INDEX($M:$M,O491))+F491*G491*I491+J491)/(IF(O491=0,0,INDEX($L:$L,O491))+F491)),IF(O491=0,0,INDEX($M:$M,O491))))</f>
        <v/>
      </c>
      <c r="N491" s="32" t="str">
        <f aca="false">IF(OR(D491="",B491&lt;&gt;"Salg"),"",F491*G491*I491-J491-F491*IF(O491=0,0,INDEX($M:$M,O491)))</f>
        <v/>
      </c>
      <c r="O491" s="34" t="str">
        <f aca="false">IF(D491="","",SUMPRODUCT(MAX(($D$4:D490=D491)*ROW($D$4:D490))))</f>
        <v/>
      </c>
    </row>
    <row r="492" customFormat="false" ht="15" hidden="false" customHeight="false" outlineLevel="0" collapsed="false">
      <c r="A492" s="35"/>
      <c r="B492" s="36"/>
      <c r="C492" s="36"/>
      <c r="D492" s="36"/>
      <c r="E492" s="36"/>
      <c r="F492" s="37"/>
      <c r="G492" s="38"/>
      <c r="H492" s="36"/>
      <c r="I492" s="39"/>
      <c r="J492" s="38"/>
      <c r="K492" s="32" t="str">
        <f aca="false">IF(D492="","",IF(B492="Køb",-(F492*G492*I492+J492),F492*G492*I492-J492))</f>
        <v/>
      </c>
      <c r="L492" s="33" t="str">
        <f aca="false">IF(D492="","",IF(O492=0,0,INDEX($L:$L,O492))+IF(B492="Køb",F492,IF(B492="Salg",-F492,0)))</f>
        <v/>
      </c>
      <c r="M492" s="32" t="str">
        <f aca="false">IF(D492="","",IF(B492="Køb",IF(IF(O492=0,0,INDEX($L:$L,O492))+F492=0,0,(IF(O492=0,0,INDEX($L:$L,O492))*IF(O492=0,0,INDEX($M:$M,O492))+F492*G492*I492+J492)/(IF(O492=0,0,INDEX($L:$L,O492))+F492)),IF(O492=0,0,INDEX($M:$M,O492))))</f>
        <v/>
      </c>
      <c r="N492" s="32" t="str">
        <f aca="false">IF(OR(D492="",B492&lt;&gt;"Salg"),"",F492*G492*I492-J492-F492*IF(O492=0,0,INDEX($M:$M,O492)))</f>
        <v/>
      </c>
      <c r="O492" s="34" t="str">
        <f aca="false">IF(D492="","",SUMPRODUCT(MAX(($D$4:D491=D492)*ROW($D$4:D491))))</f>
        <v/>
      </c>
    </row>
    <row r="493" customFormat="false" ht="15" hidden="false" customHeight="false" outlineLevel="0" collapsed="false">
      <c r="A493" s="35"/>
      <c r="B493" s="36"/>
      <c r="C493" s="36"/>
      <c r="D493" s="36"/>
      <c r="E493" s="36"/>
      <c r="F493" s="37"/>
      <c r="G493" s="38"/>
      <c r="H493" s="36"/>
      <c r="I493" s="39"/>
      <c r="J493" s="38"/>
      <c r="K493" s="32" t="str">
        <f aca="false">IF(D493="","",IF(B493="Køb",-(F493*G493*I493+J493),F493*G493*I493-J493))</f>
        <v/>
      </c>
      <c r="L493" s="33" t="str">
        <f aca="false">IF(D493="","",IF(O493=0,0,INDEX($L:$L,O493))+IF(B493="Køb",F493,IF(B493="Salg",-F493,0)))</f>
        <v/>
      </c>
      <c r="M493" s="32" t="str">
        <f aca="false">IF(D493="","",IF(B493="Køb",IF(IF(O493=0,0,INDEX($L:$L,O493))+F493=0,0,(IF(O493=0,0,INDEX($L:$L,O493))*IF(O493=0,0,INDEX($M:$M,O493))+F493*G493*I493+J493)/(IF(O493=0,0,INDEX($L:$L,O493))+F493)),IF(O493=0,0,INDEX($M:$M,O493))))</f>
        <v/>
      </c>
      <c r="N493" s="32" t="str">
        <f aca="false">IF(OR(D493="",B493&lt;&gt;"Salg"),"",F493*G493*I493-J493-F493*IF(O493=0,0,INDEX($M:$M,O493)))</f>
        <v/>
      </c>
      <c r="O493" s="34" t="str">
        <f aca="false">IF(D493="","",SUMPRODUCT(MAX(($D$4:D492=D493)*ROW($D$4:D492))))</f>
        <v/>
      </c>
    </row>
    <row r="494" customFormat="false" ht="15" hidden="false" customHeight="false" outlineLevel="0" collapsed="false">
      <c r="A494" s="35"/>
      <c r="B494" s="36"/>
      <c r="C494" s="36"/>
      <c r="D494" s="36"/>
      <c r="E494" s="36"/>
      <c r="F494" s="37"/>
      <c r="G494" s="38"/>
      <c r="H494" s="36"/>
      <c r="I494" s="39"/>
      <c r="J494" s="38"/>
      <c r="K494" s="32" t="str">
        <f aca="false">IF(D494="","",IF(B494="Køb",-(F494*G494*I494+J494),F494*G494*I494-J494))</f>
        <v/>
      </c>
      <c r="L494" s="33" t="str">
        <f aca="false">IF(D494="","",IF(O494=0,0,INDEX($L:$L,O494))+IF(B494="Køb",F494,IF(B494="Salg",-F494,0)))</f>
        <v/>
      </c>
      <c r="M494" s="32" t="str">
        <f aca="false">IF(D494="","",IF(B494="Køb",IF(IF(O494=0,0,INDEX($L:$L,O494))+F494=0,0,(IF(O494=0,0,INDEX($L:$L,O494))*IF(O494=0,0,INDEX($M:$M,O494))+F494*G494*I494+J494)/(IF(O494=0,0,INDEX($L:$L,O494))+F494)),IF(O494=0,0,INDEX($M:$M,O494))))</f>
        <v/>
      </c>
      <c r="N494" s="32" t="str">
        <f aca="false">IF(OR(D494="",B494&lt;&gt;"Salg"),"",F494*G494*I494-J494-F494*IF(O494=0,0,INDEX($M:$M,O494)))</f>
        <v/>
      </c>
      <c r="O494" s="34" t="str">
        <f aca="false">IF(D494="","",SUMPRODUCT(MAX(($D$4:D493=D494)*ROW($D$4:D493))))</f>
        <v/>
      </c>
    </row>
    <row r="495" customFormat="false" ht="15" hidden="false" customHeight="false" outlineLevel="0" collapsed="false">
      <c r="A495" s="35"/>
      <c r="B495" s="36"/>
      <c r="C495" s="36"/>
      <c r="D495" s="36"/>
      <c r="E495" s="36"/>
      <c r="F495" s="37"/>
      <c r="G495" s="38"/>
      <c r="H495" s="36"/>
      <c r="I495" s="39"/>
      <c r="J495" s="38"/>
      <c r="K495" s="32" t="str">
        <f aca="false">IF(D495="","",IF(B495="Køb",-(F495*G495*I495+J495),F495*G495*I495-J495))</f>
        <v/>
      </c>
      <c r="L495" s="33" t="str">
        <f aca="false">IF(D495="","",IF(O495=0,0,INDEX($L:$L,O495))+IF(B495="Køb",F495,IF(B495="Salg",-F495,0)))</f>
        <v/>
      </c>
      <c r="M495" s="32" t="str">
        <f aca="false">IF(D495="","",IF(B495="Køb",IF(IF(O495=0,0,INDEX($L:$L,O495))+F495=0,0,(IF(O495=0,0,INDEX($L:$L,O495))*IF(O495=0,0,INDEX($M:$M,O495))+F495*G495*I495+J495)/(IF(O495=0,0,INDEX($L:$L,O495))+F495)),IF(O495=0,0,INDEX($M:$M,O495))))</f>
        <v/>
      </c>
      <c r="N495" s="32" t="str">
        <f aca="false">IF(OR(D495="",B495&lt;&gt;"Salg"),"",F495*G495*I495-J495-F495*IF(O495=0,0,INDEX($M:$M,O495)))</f>
        <v/>
      </c>
      <c r="O495" s="34" t="str">
        <f aca="false">IF(D495="","",SUMPRODUCT(MAX(($D$4:D494=D495)*ROW($D$4:D494))))</f>
        <v/>
      </c>
    </row>
    <row r="496" customFormat="false" ht="15" hidden="false" customHeight="false" outlineLevel="0" collapsed="false">
      <c r="A496" s="35"/>
      <c r="B496" s="36"/>
      <c r="C496" s="36"/>
      <c r="D496" s="36"/>
      <c r="E496" s="36"/>
      <c r="F496" s="37"/>
      <c r="G496" s="38"/>
      <c r="H496" s="36"/>
      <c r="I496" s="39"/>
      <c r="J496" s="38"/>
      <c r="K496" s="32" t="str">
        <f aca="false">IF(D496="","",IF(B496="Køb",-(F496*G496*I496+J496),F496*G496*I496-J496))</f>
        <v/>
      </c>
      <c r="L496" s="33" t="str">
        <f aca="false">IF(D496="","",IF(O496=0,0,INDEX($L:$L,O496))+IF(B496="Køb",F496,IF(B496="Salg",-F496,0)))</f>
        <v/>
      </c>
      <c r="M496" s="32" t="str">
        <f aca="false">IF(D496="","",IF(B496="Køb",IF(IF(O496=0,0,INDEX($L:$L,O496))+F496=0,0,(IF(O496=0,0,INDEX($L:$L,O496))*IF(O496=0,0,INDEX($M:$M,O496))+F496*G496*I496+J496)/(IF(O496=0,0,INDEX($L:$L,O496))+F496)),IF(O496=0,0,INDEX($M:$M,O496))))</f>
        <v/>
      </c>
      <c r="N496" s="32" t="str">
        <f aca="false">IF(OR(D496="",B496&lt;&gt;"Salg"),"",F496*G496*I496-J496-F496*IF(O496=0,0,INDEX($M:$M,O496)))</f>
        <v/>
      </c>
      <c r="O496" s="34" t="str">
        <f aca="false">IF(D496="","",SUMPRODUCT(MAX(($D$4:D495=D496)*ROW($D$4:D495))))</f>
        <v/>
      </c>
    </row>
    <row r="497" customFormat="false" ht="15" hidden="false" customHeight="false" outlineLevel="0" collapsed="false">
      <c r="A497" s="35"/>
      <c r="B497" s="36"/>
      <c r="C497" s="36"/>
      <c r="D497" s="36"/>
      <c r="E497" s="36"/>
      <c r="F497" s="37"/>
      <c r="G497" s="38"/>
      <c r="H497" s="36"/>
      <c r="I497" s="39"/>
      <c r="J497" s="38"/>
      <c r="K497" s="32" t="str">
        <f aca="false">IF(D497="","",IF(B497="Køb",-(F497*G497*I497+J497),F497*G497*I497-J497))</f>
        <v/>
      </c>
      <c r="L497" s="33" t="str">
        <f aca="false">IF(D497="","",IF(O497=0,0,INDEX($L:$L,O497))+IF(B497="Køb",F497,IF(B497="Salg",-F497,0)))</f>
        <v/>
      </c>
      <c r="M497" s="32" t="str">
        <f aca="false">IF(D497="","",IF(B497="Køb",IF(IF(O497=0,0,INDEX($L:$L,O497))+F497=0,0,(IF(O497=0,0,INDEX($L:$L,O497))*IF(O497=0,0,INDEX($M:$M,O497))+F497*G497*I497+J497)/(IF(O497=0,0,INDEX($L:$L,O497))+F497)),IF(O497=0,0,INDEX($M:$M,O497))))</f>
        <v/>
      </c>
      <c r="N497" s="32" t="str">
        <f aca="false">IF(OR(D497="",B497&lt;&gt;"Salg"),"",F497*G497*I497-J497-F497*IF(O497=0,0,INDEX($M:$M,O497)))</f>
        <v/>
      </c>
      <c r="O497" s="34" t="str">
        <f aca="false">IF(D497="","",SUMPRODUCT(MAX(($D$4:D496=D497)*ROW($D$4:D496))))</f>
        <v/>
      </c>
    </row>
    <row r="498" customFormat="false" ht="15" hidden="false" customHeight="false" outlineLevel="0" collapsed="false">
      <c r="A498" s="35"/>
      <c r="B498" s="36"/>
      <c r="C498" s="36"/>
      <c r="D498" s="36"/>
      <c r="E498" s="36"/>
      <c r="F498" s="37"/>
      <c r="G498" s="38"/>
      <c r="H498" s="36"/>
      <c r="I498" s="39"/>
      <c r="J498" s="38"/>
      <c r="K498" s="32" t="str">
        <f aca="false">IF(D498="","",IF(B498="Køb",-(F498*G498*I498+J498),F498*G498*I498-J498))</f>
        <v/>
      </c>
      <c r="L498" s="33" t="str">
        <f aca="false">IF(D498="","",IF(O498=0,0,INDEX($L:$L,O498))+IF(B498="Køb",F498,IF(B498="Salg",-F498,0)))</f>
        <v/>
      </c>
      <c r="M498" s="32" t="str">
        <f aca="false">IF(D498="","",IF(B498="Køb",IF(IF(O498=0,0,INDEX($L:$L,O498))+F498=0,0,(IF(O498=0,0,INDEX($L:$L,O498))*IF(O498=0,0,INDEX($M:$M,O498))+F498*G498*I498+J498)/(IF(O498=0,0,INDEX($L:$L,O498))+F498)),IF(O498=0,0,INDEX($M:$M,O498))))</f>
        <v/>
      </c>
      <c r="N498" s="32" t="str">
        <f aca="false">IF(OR(D498="",B498&lt;&gt;"Salg"),"",F498*G498*I498-J498-F498*IF(O498=0,0,INDEX($M:$M,O498)))</f>
        <v/>
      </c>
      <c r="O498" s="34" t="str">
        <f aca="false">IF(D498="","",SUMPRODUCT(MAX(($D$4:D497=D498)*ROW($D$4:D497))))</f>
        <v/>
      </c>
    </row>
    <row r="499" customFormat="false" ht="15" hidden="false" customHeight="false" outlineLevel="0" collapsed="false">
      <c r="A499" s="35"/>
      <c r="B499" s="36"/>
      <c r="C499" s="36"/>
      <c r="D499" s="36"/>
      <c r="E499" s="36"/>
      <c r="F499" s="37"/>
      <c r="G499" s="38"/>
      <c r="H499" s="36"/>
      <c r="I499" s="39"/>
      <c r="J499" s="38"/>
      <c r="K499" s="32" t="str">
        <f aca="false">IF(D499="","",IF(B499="Køb",-(F499*G499*I499+J499),F499*G499*I499-J499))</f>
        <v/>
      </c>
      <c r="L499" s="33" t="str">
        <f aca="false">IF(D499="","",IF(O499=0,0,INDEX($L:$L,O499))+IF(B499="Køb",F499,IF(B499="Salg",-F499,0)))</f>
        <v/>
      </c>
      <c r="M499" s="32" t="str">
        <f aca="false">IF(D499="","",IF(B499="Køb",IF(IF(O499=0,0,INDEX($L:$L,O499))+F499=0,0,(IF(O499=0,0,INDEX($L:$L,O499))*IF(O499=0,0,INDEX($M:$M,O499))+F499*G499*I499+J499)/(IF(O499=0,0,INDEX($L:$L,O499))+F499)),IF(O499=0,0,INDEX($M:$M,O499))))</f>
        <v/>
      </c>
      <c r="N499" s="32" t="str">
        <f aca="false">IF(OR(D499="",B499&lt;&gt;"Salg"),"",F499*G499*I499-J499-F499*IF(O499=0,0,INDEX($M:$M,O499)))</f>
        <v/>
      </c>
      <c r="O499" s="34" t="str">
        <f aca="false">IF(D499="","",SUMPRODUCT(MAX(($D$4:D498=D499)*ROW($D$4:D498))))</f>
        <v/>
      </c>
    </row>
    <row r="500" customFormat="false" ht="15" hidden="false" customHeight="false" outlineLevel="0" collapsed="false">
      <c r="A500" s="35"/>
      <c r="B500" s="36"/>
      <c r="C500" s="36"/>
      <c r="D500" s="36"/>
      <c r="E500" s="36"/>
      <c r="F500" s="37"/>
      <c r="G500" s="38"/>
      <c r="H500" s="36"/>
      <c r="I500" s="39"/>
      <c r="J500" s="38"/>
      <c r="K500" s="32" t="str">
        <f aca="false">IF(D500="","",IF(B500="Køb",-(F500*G500*I500+J500),F500*G500*I500-J500))</f>
        <v/>
      </c>
      <c r="L500" s="33" t="str">
        <f aca="false">IF(D500="","",IF(O500=0,0,INDEX($L:$L,O500))+IF(B500="Køb",F500,IF(B500="Salg",-F500,0)))</f>
        <v/>
      </c>
      <c r="M500" s="32" t="str">
        <f aca="false">IF(D500="","",IF(B500="Køb",IF(IF(O500=0,0,INDEX($L:$L,O500))+F500=0,0,(IF(O500=0,0,INDEX($L:$L,O500))*IF(O500=0,0,INDEX($M:$M,O500))+F500*G500*I500+J500)/(IF(O500=0,0,INDEX($L:$L,O500))+F500)),IF(O500=0,0,INDEX($M:$M,O500))))</f>
        <v/>
      </c>
      <c r="N500" s="32" t="str">
        <f aca="false">IF(OR(D500="",B500&lt;&gt;"Salg"),"",F500*G500*I500-J500-F500*IF(O500=0,0,INDEX($M:$M,O500)))</f>
        <v/>
      </c>
      <c r="O500" s="34" t="str">
        <f aca="false">IF(D500="","",SUMPRODUCT(MAX(($D$4:D499=D500)*ROW($D$4:D499))))</f>
        <v/>
      </c>
    </row>
    <row r="501" customFormat="false" ht="15" hidden="false" customHeight="false" outlineLevel="0" collapsed="false">
      <c r="A501" s="35"/>
      <c r="B501" s="36"/>
      <c r="C501" s="36"/>
      <c r="D501" s="36"/>
      <c r="E501" s="36"/>
      <c r="F501" s="37"/>
      <c r="G501" s="38"/>
      <c r="H501" s="36"/>
      <c r="I501" s="39"/>
      <c r="J501" s="38"/>
      <c r="K501" s="32" t="str">
        <f aca="false">IF(D501="","",IF(B501="Køb",-(F501*G501*I501+J501),F501*G501*I501-J501))</f>
        <v/>
      </c>
      <c r="L501" s="33" t="str">
        <f aca="false">IF(D501="","",IF(O501=0,0,INDEX($L:$L,O501))+IF(B501="Køb",F501,IF(B501="Salg",-F501,0)))</f>
        <v/>
      </c>
      <c r="M501" s="32" t="str">
        <f aca="false">IF(D501="","",IF(B501="Køb",IF(IF(O501=0,0,INDEX($L:$L,O501))+F501=0,0,(IF(O501=0,0,INDEX($L:$L,O501))*IF(O501=0,0,INDEX($M:$M,O501))+F501*G501*I501+J501)/(IF(O501=0,0,INDEX($L:$L,O501))+F501)),IF(O501=0,0,INDEX($M:$M,O501))))</f>
        <v/>
      </c>
      <c r="N501" s="32" t="str">
        <f aca="false">IF(OR(D501="",B501&lt;&gt;"Salg"),"",F501*G501*I501-J501-F501*IF(O501=0,0,INDEX($M:$M,O501)))</f>
        <v/>
      </c>
      <c r="O501" s="34" t="str">
        <f aca="false">IF(D501="","",SUMPRODUCT(MAX(($D$4:D500=D501)*ROW($D$4:D500))))</f>
        <v/>
      </c>
    </row>
    <row r="502" customFormat="false" ht="15" hidden="false" customHeight="false" outlineLevel="0" collapsed="false">
      <c r="A502" s="35"/>
      <c r="B502" s="36"/>
      <c r="C502" s="36"/>
      <c r="D502" s="36"/>
      <c r="E502" s="36"/>
      <c r="F502" s="37"/>
      <c r="G502" s="38"/>
      <c r="H502" s="36"/>
      <c r="I502" s="39"/>
      <c r="J502" s="38"/>
      <c r="K502" s="32" t="str">
        <f aca="false">IF(D502="","",IF(B502="Køb",-(F502*G502*I502+J502),F502*G502*I502-J502))</f>
        <v/>
      </c>
      <c r="L502" s="33" t="str">
        <f aca="false">IF(D502="","",IF(O502=0,0,INDEX($L:$L,O502))+IF(B502="Køb",F502,IF(B502="Salg",-F502,0)))</f>
        <v/>
      </c>
      <c r="M502" s="32" t="str">
        <f aca="false">IF(D502="","",IF(B502="Køb",IF(IF(O502=0,0,INDEX($L:$L,O502))+F502=0,0,(IF(O502=0,0,INDEX($L:$L,O502))*IF(O502=0,0,INDEX($M:$M,O502))+F502*G502*I502+J502)/(IF(O502=0,0,INDEX($L:$L,O502))+F502)),IF(O502=0,0,INDEX($M:$M,O502))))</f>
        <v/>
      </c>
      <c r="N502" s="32" t="str">
        <f aca="false">IF(OR(D502="",B502&lt;&gt;"Salg"),"",F502*G502*I502-J502-F502*IF(O502=0,0,INDEX($M:$M,O502)))</f>
        <v/>
      </c>
      <c r="O502" s="34" t="str">
        <f aca="false">IF(D502="","",SUMPRODUCT(MAX(($D$4:D501=D502)*ROW($D$4:D501))))</f>
        <v/>
      </c>
    </row>
    <row r="503" customFormat="false" ht="15" hidden="false" customHeight="false" outlineLevel="0" collapsed="false">
      <c r="A503" s="35"/>
      <c r="B503" s="36"/>
      <c r="C503" s="36"/>
      <c r="D503" s="36"/>
      <c r="E503" s="36"/>
      <c r="F503" s="37"/>
      <c r="G503" s="38"/>
      <c r="H503" s="36"/>
      <c r="I503" s="39"/>
      <c r="J503" s="38"/>
      <c r="K503" s="32" t="str">
        <f aca="false">IF(D503="","",IF(B503="Køb",-(F503*G503*I503+J503),F503*G503*I503-J503))</f>
        <v/>
      </c>
      <c r="L503" s="33" t="str">
        <f aca="false">IF(D503="","",IF(O503=0,0,INDEX($L:$L,O503))+IF(B503="Køb",F503,IF(B503="Salg",-F503,0)))</f>
        <v/>
      </c>
      <c r="M503" s="32" t="str">
        <f aca="false">IF(D503="","",IF(B503="Køb",IF(IF(O503=0,0,INDEX($L:$L,O503))+F503=0,0,(IF(O503=0,0,INDEX($L:$L,O503))*IF(O503=0,0,INDEX($M:$M,O503))+F503*G503*I503+J503)/(IF(O503=0,0,INDEX($L:$L,O503))+F503)),IF(O503=0,0,INDEX($M:$M,O503))))</f>
        <v/>
      </c>
      <c r="N503" s="32" t="str">
        <f aca="false">IF(OR(D503="",B503&lt;&gt;"Salg"),"",F503*G503*I503-J503-F503*IF(O503=0,0,INDEX($M:$M,O503)))</f>
        <v/>
      </c>
      <c r="O503" s="34" t="str">
        <f aca="false">IF(D503="","",SUMPRODUCT(MAX(($D$4:D502=D503)*ROW($D$4:D502))))</f>
        <v/>
      </c>
    </row>
    <row r="504" customFormat="false" ht="15" hidden="false" customHeight="false" outlineLevel="0" collapsed="false">
      <c r="A504" s="35"/>
      <c r="B504" s="36"/>
      <c r="C504" s="36"/>
      <c r="D504" s="36"/>
      <c r="E504" s="36"/>
      <c r="F504" s="37"/>
      <c r="G504" s="38"/>
      <c r="H504" s="36"/>
      <c r="I504" s="39"/>
      <c r="J504" s="38"/>
      <c r="K504" s="32" t="str">
        <f aca="false">IF(D504="","",IF(B504="Køb",-(F504*G504*I504+J504),F504*G504*I504-J504))</f>
        <v/>
      </c>
      <c r="L504" s="33" t="str">
        <f aca="false">IF(D504="","",IF(O504=0,0,INDEX($L:$L,O504))+IF(B504="Køb",F504,IF(B504="Salg",-F504,0)))</f>
        <v/>
      </c>
      <c r="M504" s="32" t="str">
        <f aca="false">IF(D504="","",IF(B504="Køb",IF(IF(O504=0,0,INDEX($L:$L,O504))+F504=0,0,(IF(O504=0,0,INDEX($L:$L,O504))*IF(O504=0,0,INDEX($M:$M,O504))+F504*G504*I504+J504)/(IF(O504=0,0,INDEX($L:$L,O504))+F504)),IF(O504=0,0,INDEX($M:$M,O504))))</f>
        <v/>
      </c>
      <c r="N504" s="32" t="str">
        <f aca="false">IF(OR(D504="",B504&lt;&gt;"Salg"),"",F504*G504*I504-J504-F504*IF(O504=0,0,INDEX($M:$M,O504)))</f>
        <v/>
      </c>
      <c r="O504" s="34" t="str">
        <f aca="false">IF(D504="","",SUMPRODUCT(MAX(($D$4:D503=D504)*ROW($D$4:D503))))</f>
        <v/>
      </c>
    </row>
  </sheetData>
  <dataValidations count="2">
    <dataValidation allowBlank="true" error="Vælg Køb, Salg eller Udbytte." errorStyle="stop" errorTitle="Ugyldig type" operator="between" showDropDown="false" showErrorMessage="true" showInputMessage="false" sqref="B5:B504" type="list">
      <formula1>"Køb,Salg,Udbytte"</formula1>
      <formula2>0</formula2>
    </dataValidation>
    <dataValidation allowBlank="true" errorStyle="stop" operator="between" showDropDown="false" showErrorMessage="false" showInputMessage="false" sqref="H5:H504" type="list">
      <formula1>"DKK,USD,EUR,SEK,NOK,GBP,CHF"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937"/>
    <pageSetUpPr fitToPage="fals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2"/>
    <col collapsed="false" customWidth="true" hidden="false" outlineLevel="0" max="10" min="9" style="0" width="15"/>
    <col collapsed="false" customWidth="true" hidden="false" outlineLevel="0" max="11" min="11" style="0" width="11"/>
    <col collapsed="false" customWidth="true" hidden="false" outlineLevel="0" max="12" min="12" style="0" width="15"/>
    <col collapsed="false" customWidth="true" hidden="false" outlineLevel="0" max="13" min="13" style="0" width="14"/>
    <col collapsed="false" customWidth="true" hidden="false" outlineLevel="0" max="14" min="14" style="0" width="11"/>
  </cols>
  <sheetData>
    <row r="1" customFormat="false" ht="19.7" hidden="false" customHeight="false" outlineLevel="0" collapsed="false">
      <c r="A1" s="22" t="s">
        <v>81</v>
      </c>
    </row>
    <row r="2" customFormat="false" ht="15" hidden="false" customHeight="false" outlineLevel="0" collapsed="false">
      <c r="A2" s="23" t="s">
        <v>82</v>
      </c>
    </row>
    <row r="3" customFormat="false" ht="15" hidden="false" customHeight="false" outlineLevel="0" collapsed="false">
      <c r="A3" s="24" t="s">
        <v>83</v>
      </c>
    </row>
    <row r="5" customFormat="false" ht="42" hidden="false" customHeight="true" outlineLevel="0" collapsed="false">
      <c r="A5" s="25" t="s">
        <v>58</v>
      </c>
      <c r="B5" s="25" t="s">
        <v>57</v>
      </c>
      <c r="C5" s="25" t="s">
        <v>60</v>
      </c>
      <c r="D5" s="25" t="s">
        <v>84</v>
      </c>
      <c r="E5" s="25" t="s">
        <v>85</v>
      </c>
      <c r="F5" s="25" t="s">
        <v>86</v>
      </c>
      <c r="G5" s="25" t="s">
        <v>62</v>
      </c>
      <c r="H5" s="25" t="s">
        <v>87</v>
      </c>
      <c r="I5" s="25" t="s">
        <v>88</v>
      </c>
      <c r="J5" s="25" t="s">
        <v>89</v>
      </c>
      <c r="K5" s="25" t="s">
        <v>90</v>
      </c>
      <c r="L5" s="25" t="s">
        <v>68</v>
      </c>
      <c r="M5" s="25" t="s">
        <v>91</v>
      </c>
      <c r="N5" s="25" t="s">
        <v>92</v>
      </c>
    </row>
    <row r="6" customFormat="false" ht="15" hidden="false" customHeight="false" outlineLevel="0" collapsed="false">
      <c r="A6" s="28" t="s">
        <v>72</v>
      </c>
      <c r="B6" s="40" t="str">
        <f aca="false">IF(A6="","",IFERROR(INDEX(Handler!$C$5:$C$504,MATCH(A6,Handler!$D$5:$D$504,0)),""))</f>
        <v>Novo Nordisk B</v>
      </c>
      <c r="C6" s="33" t="n">
        <f aca="false">IF(A6="","",SUMIFS(Handler!$F$5:$F$504,Handler!$D$5:$D$504,A6,Handler!$B$5:$B$504,"Køb")-SUMIFS(Handler!$F$5:$F$504,Handler!$D$5:$D$504,A6,Handler!$B$5:$B$504,"Salg"))</f>
        <v>18</v>
      </c>
      <c r="D6" s="32" t="n">
        <f aca="false">IF(A6="","",IF(SUMPRODUCT(MAX((Handler!$D$5:$D$504=A6)*ROW(Handler!$D$5:$D$504)))=0,0,INDEX(Handler!$M:$M,SUMPRODUCT(MAX((Handler!$D$5:$D$504=A6)*ROW(Handler!$D$5:$D$504))))))</f>
        <v>531.933333333333</v>
      </c>
      <c r="E6" s="32" t="n">
        <f aca="false">IF(A6="","",C6*D6)</f>
        <v>9574.8</v>
      </c>
      <c r="F6" s="30" t="n">
        <v>262</v>
      </c>
      <c r="G6" s="40" t="str">
        <f aca="false">IF(A6="","",IFERROR(INDEX(Handler!$H$5:$H$504,MATCH(A6,Handler!$D$5:$D$504,0)),""))</f>
        <v>DKK</v>
      </c>
      <c r="H6" s="31" t="n">
        <v>1</v>
      </c>
      <c r="I6" s="32" t="n">
        <f aca="false">IF(A6="","",C6*F6*H6)</f>
        <v>4716</v>
      </c>
      <c r="J6" s="32" t="n">
        <f aca="false">IF(A6="","",I6-E6)</f>
        <v>-4858.8</v>
      </c>
      <c r="K6" s="41" t="n">
        <f aca="false">IF(A6="","",IF(E6=0,0,J6/E6))</f>
        <v>-0.507457074821406</v>
      </c>
      <c r="L6" s="32" t="n">
        <f aca="false">IF(A6="","",SUMIFS(Handler!$N$5:$N$504,Handler!$D$5:$D$504,A6,Handler!$B$5:$B$504,"Salg"))</f>
        <v>-2752.2</v>
      </c>
      <c r="M6" s="32" t="n">
        <f aca="false">IF(A6="","",SUMIFS(Handler!$K$5:$K$504,Handler!$D$5:$D$504,A6,Handler!$B$5:$B$504,"Udbytte"))</f>
        <v>202.5</v>
      </c>
      <c r="N6" s="41" t="n">
        <f aca="false">IF(A6="","",IF($I$56=0,0,I6/$I$56))</f>
        <v>0.126244779955027</v>
      </c>
    </row>
    <row r="7" customFormat="false" ht="15" hidden="false" customHeight="false" outlineLevel="0" collapsed="false">
      <c r="A7" s="28" t="s">
        <v>76</v>
      </c>
      <c r="B7" s="40" t="str">
        <f aca="false">IF(A7="","",IFERROR(INDEX(Handler!$C$5:$C$504,MATCH(A7,Handler!$D$5:$D$504,0)),""))</f>
        <v>Apple</v>
      </c>
      <c r="C7" s="33" t="n">
        <f aca="false">IF(A7="","",SUMIFS(Handler!$F$5:$F$504,Handler!$D$5:$D$504,A7,Handler!$B$5:$B$504,"Køb")-SUMIFS(Handler!$F$5:$F$504,Handler!$D$5:$D$504,A7,Handler!$B$5:$B$504,"Salg"))</f>
        <v>20</v>
      </c>
      <c r="D7" s="32" t="n">
        <f aca="false">IF(A7="","",IF(SUMPRODUCT(MAX((Handler!$D$5:$D$504=A7)*ROW(Handler!$D$5:$D$504)))=0,0,INDEX(Handler!$M:$M,SUMPRODUCT(MAX((Handler!$D$5:$D$504=A7)*ROW(Handler!$D$5:$D$504))))))</f>
        <v>1509.05625</v>
      </c>
      <c r="E7" s="32" t="n">
        <f aca="false">IF(A7="","",C7*D7)</f>
        <v>30181.125</v>
      </c>
      <c r="F7" s="30" t="n">
        <v>255</v>
      </c>
      <c r="G7" s="40" t="str">
        <f aca="false">IF(A7="","",IFERROR(INDEX(Handler!$H$5:$H$504,MATCH(A7,Handler!$D$5:$D$504,0)),""))</f>
        <v>USD</v>
      </c>
      <c r="H7" s="31" t="n">
        <v>6.4</v>
      </c>
      <c r="I7" s="32" t="n">
        <f aca="false">IF(A7="","",C7*F7*H7)</f>
        <v>32640</v>
      </c>
      <c r="J7" s="32" t="n">
        <f aca="false">IF(A7="","",I7-E7)</f>
        <v>2458.875</v>
      </c>
      <c r="K7" s="41" t="n">
        <f aca="false">IF(A7="","",IF(E7=0,0,J7/E7))</f>
        <v>0.0814706211249581</v>
      </c>
      <c r="L7" s="32" t="n">
        <f aca="false">IF(A7="","",SUMIFS(Handler!$N$5:$N$504,Handler!$D$5:$D$504,A7,Handler!$B$5:$B$504,"Salg"))</f>
        <v>0</v>
      </c>
      <c r="M7" s="32" t="n">
        <f aca="false">IF(A7="","",SUMIFS(Handler!$K$5:$K$504,Handler!$D$5:$D$504,A7,Handler!$B$5:$B$504,"Udbytte"))</f>
        <v>0</v>
      </c>
      <c r="N7" s="41" t="n">
        <f aca="false">IF(A7="","",IF($I$56=0,0,I7/$I$56))</f>
        <v>0.873755220044973</v>
      </c>
    </row>
    <row r="8" customFormat="false" ht="15" hidden="false" customHeight="false" outlineLevel="0" collapsed="false">
      <c r="A8" s="36"/>
      <c r="B8" s="40" t="str">
        <f aca="false">IF(A8="","",IFERROR(INDEX(Handler!$C$5:$C$504,MATCH(A8,Handler!$D$5:$D$504,0)),""))</f>
        <v/>
      </c>
      <c r="C8" s="33" t="str">
        <f aca="false">IF(A8="","",SUMIFS(Handler!$F$5:$F$504,Handler!$D$5:$D$504,A8,Handler!$B$5:$B$504,"Køb")-SUMIFS(Handler!$F$5:$F$504,Handler!$D$5:$D$504,A8,Handler!$B$5:$B$504,"Salg"))</f>
        <v/>
      </c>
      <c r="D8" s="32" t="str">
        <f aca="false">IF(A8="","",IF(SUMPRODUCT(MAX((Handler!$D$5:$D$504=A8)*ROW(Handler!$D$5:$D$504)))=0,0,INDEX(Handler!$M:$M,SUMPRODUCT(MAX((Handler!$D$5:$D$504=A8)*ROW(Handler!$D$5:$D$504))))))</f>
        <v/>
      </c>
      <c r="E8" s="32" t="str">
        <f aca="false">IF(A8="","",C8*D8)</f>
        <v/>
      </c>
      <c r="F8" s="38"/>
      <c r="G8" s="40" t="str">
        <f aca="false">IF(A8="","",IFERROR(INDEX(Handler!$H$5:$H$504,MATCH(A8,Handler!$D$5:$D$504,0)),""))</f>
        <v/>
      </c>
      <c r="H8" s="39"/>
      <c r="I8" s="32" t="str">
        <f aca="false">IF(A8="","",C8*F8*H8)</f>
        <v/>
      </c>
      <c r="J8" s="32" t="str">
        <f aca="false">IF(A8="","",I8-E8)</f>
        <v/>
      </c>
      <c r="K8" s="41" t="str">
        <f aca="false">IF(A8="","",IF(E8=0,0,J8/E8))</f>
        <v/>
      </c>
      <c r="L8" s="32" t="str">
        <f aca="false">IF(A8="","",SUMIFS(Handler!$N$5:$N$504,Handler!$D$5:$D$504,A8,Handler!$B$5:$B$504,"Salg"))</f>
        <v/>
      </c>
      <c r="M8" s="32" t="str">
        <f aca="false">IF(A8="","",SUMIFS(Handler!$K$5:$K$504,Handler!$D$5:$D$504,A8,Handler!$B$5:$B$504,"Udbytte"))</f>
        <v/>
      </c>
      <c r="N8" s="41" t="str">
        <f aca="false">IF(A8="","",IF($I$56=0,0,I8/$I$56))</f>
        <v/>
      </c>
    </row>
    <row r="9" customFormat="false" ht="15" hidden="false" customHeight="false" outlineLevel="0" collapsed="false">
      <c r="A9" s="36"/>
      <c r="B9" s="40" t="str">
        <f aca="false">IF(A9="","",IFERROR(INDEX(Handler!$C$5:$C$504,MATCH(A9,Handler!$D$5:$D$504,0)),""))</f>
        <v/>
      </c>
      <c r="C9" s="33" t="str">
        <f aca="false">IF(A9="","",SUMIFS(Handler!$F$5:$F$504,Handler!$D$5:$D$504,A9,Handler!$B$5:$B$504,"Køb")-SUMIFS(Handler!$F$5:$F$504,Handler!$D$5:$D$504,A9,Handler!$B$5:$B$504,"Salg"))</f>
        <v/>
      </c>
      <c r="D9" s="32" t="str">
        <f aca="false">IF(A9="","",IF(SUMPRODUCT(MAX((Handler!$D$5:$D$504=A9)*ROW(Handler!$D$5:$D$504)))=0,0,INDEX(Handler!$M:$M,SUMPRODUCT(MAX((Handler!$D$5:$D$504=A9)*ROW(Handler!$D$5:$D$504))))))</f>
        <v/>
      </c>
      <c r="E9" s="32" t="str">
        <f aca="false">IF(A9="","",C9*D9)</f>
        <v/>
      </c>
      <c r="F9" s="38"/>
      <c r="G9" s="40" t="str">
        <f aca="false">IF(A9="","",IFERROR(INDEX(Handler!$H$5:$H$504,MATCH(A9,Handler!$D$5:$D$504,0)),""))</f>
        <v/>
      </c>
      <c r="H9" s="39"/>
      <c r="I9" s="32" t="str">
        <f aca="false">IF(A9="","",C9*F9*H9)</f>
        <v/>
      </c>
      <c r="J9" s="32" t="str">
        <f aca="false">IF(A9="","",I9-E9)</f>
        <v/>
      </c>
      <c r="K9" s="41" t="str">
        <f aca="false">IF(A9="","",IF(E9=0,0,J9/E9))</f>
        <v/>
      </c>
      <c r="L9" s="32" t="str">
        <f aca="false">IF(A9="","",SUMIFS(Handler!$N$5:$N$504,Handler!$D$5:$D$504,A9,Handler!$B$5:$B$504,"Salg"))</f>
        <v/>
      </c>
      <c r="M9" s="32" t="str">
        <f aca="false">IF(A9="","",SUMIFS(Handler!$K$5:$K$504,Handler!$D$5:$D$504,A9,Handler!$B$5:$B$504,"Udbytte"))</f>
        <v/>
      </c>
      <c r="N9" s="41" t="str">
        <f aca="false">IF(A9="","",IF($I$56=0,0,I9/$I$56))</f>
        <v/>
      </c>
    </row>
    <row r="10" customFormat="false" ht="15" hidden="false" customHeight="false" outlineLevel="0" collapsed="false">
      <c r="A10" s="36"/>
      <c r="B10" s="40" t="str">
        <f aca="false">IF(A10="","",IFERROR(INDEX(Handler!$C$5:$C$504,MATCH(A10,Handler!$D$5:$D$504,0)),""))</f>
        <v/>
      </c>
      <c r="C10" s="33" t="str">
        <f aca="false">IF(A10="","",SUMIFS(Handler!$F$5:$F$504,Handler!$D$5:$D$504,A10,Handler!$B$5:$B$504,"Køb")-SUMIFS(Handler!$F$5:$F$504,Handler!$D$5:$D$504,A10,Handler!$B$5:$B$504,"Salg"))</f>
        <v/>
      </c>
      <c r="D10" s="32" t="str">
        <f aca="false">IF(A10="","",IF(SUMPRODUCT(MAX((Handler!$D$5:$D$504=A10)*ROW(Handler!$D$5:$D$504)))=0,0,INDEX(Handler!$M:$M,SUMPRODUCT(MAX((Handler!$D$5:$D$504=A10)*ROW(Handler!$D$5:$D$504))))))</f>
        <v/>
      </c>
      <c r="E10" s="32" t="str">
        <f aca="false">IF(A10="","",C10*D10)</f>
        <v/>
      </c>
      <c r="F10" s="38"/>
      <c r="G10" s="40" t="str">
        <f aca="false">IF(A10="","",IFERROR(INDEX(Handler!$H$5:$H$504,MATCH(A10,Handler!$D$5:$D$504,0)),""))</f>
        <v/>
      </c>
      <c r="H10" s="39"/>
      <c r="I10" s="32" t="str">
        <f aca="false">IF(A10="","",C10*F10*H10)</f>
        <v/>
      </c>
      <c r="J10" s="32" t="str">
        <f aca="false">IF(A10="","",I10-E10)</f>
        <v/>
      </c>
      <c r="K10" s="41" t="str">
        <f aca="false">IF(A10="","",IF(E10=0,0,J10/E10))</f>
        <v/>
      </c>
      <c r="L10" s="32" t="str">
        <f aca="false">IF(A10="","",SUMIFS(Handler!$N$5:$N$504,Handler!$D$5:$D$504,A10,Handler!$B$5:$B$504,"Salg"))</f>
        <v/>
      </c>
      <c r="M10" s="32" t="str">
        <f aca="false">IF(A10="","",SUMIFS(Handler!$K$5:$K$504,Handler!$D$5:$D$504,A10,Handler!$B$5:$B$504,"Udbytte"))</f>
        <v/>
      </c>
      <c r="N10" s="41" t="str">
        <f aca="false">IF(A10="","",IF($I$56=0,0,I10/$I$56))</f>
        <v/>
      </c>
    </row>
    <row r="11" customFormat="false" ht="15" hidden="false" customHeight="false" outlineLevel="0" collapsed="false">
      <c r="A11" s="36"/>
      <c r="B11" s="40" t="str">
        <f aca="false">IF(A11="","",IFERROR(INDEX(Handler!$C$5:$C$504,MATCH(A11,Handler!$D$5:$D$504,0)),""))</f>
        <v/>
      </c>
      <c r="C11" s="33" t="str">
        <f aca="false">IF(A11="","",SUMIFS(Handler!$F$5:$F$504,Handler!$D$5:$D$504,A11,Handler!$B$5:$B$504,"Køb")-SUMIFS(Handler!$F$5:$F$504,Handler!$D$5:$D$504,A11,Handler!$B$5:$B$504,"Salg"))</f>
        <v/>
      </c>
      <c r="D11" s="32" t="str">
        <f aca="false">IF(A11="","",IF(SUMPRODUCT(MAX((Handler!$D$5:$D$504=A11)*ROW(Handler!$D$5:$D$504)))=0,0,INDEX(Handler!$M:$M,SUMPRODUCT(MAX((Handler!$D$5:$D$504=A11)*ROW(Handler!$D$5:$D$504))))))</f>
        <v/>
      </c>
      <c r="E11" s="32" t="str">
        <f aca="false">IF(A11="","",C11*D11)</f>
        <v/>
      </c>
      <c r="F11" s="38"/>
      <c r="G11" s="40" t="str">
        <f aca="false">IF(A11="","",IFERROR(INDEX(Handler!$H$5:$H$504,MATCH(A11,Handler!$D$5:$D$504,0)),""))</f>
        <v/>
      </c>
      <c r="H11" s="39"/>
      <c r="I11" s="32" t="str">
        <f aca="false">IF(A11="","",C11*F11*H11)</f>
        <v/>
      </c>
      <c r="J11" s="32" t="str">
        <f aca="false">IF(A11="","",I11-E11)</f>
        <v/>
      </c>
      <c r="K11" s="41" t="str">
        <f aca="false">IF(A11="","",IF(E11=0,0,J11/E11))</f>
        <v/>
      </c>
      <c r="L11" s="32" t="str">
        <f aca="false">IF(A11="","",SUMIFS(Handler!$N$5:$N$504,Handler!$D$5:$D$504,A11,Handler!$B$5:$B$504,"Salg"))</f>
        <v/>
      </c>
      <c r="M11" s="32" t="str">
        <f aca="false">IF(A11="","",SUMIFS(Handler!$K$5:$K$504,Handler!$D$5:$D$504,A11,Handler!$B$5:$B$504,"Udbytte"))</f>
        <v/>
      </c>
      <c r="N11" s="41" t="str">
        <f aca="false">IF(A11="","",IF($I$56=0,0,I11/$I$56))</f>
        <v/>
      </c>
    </row>
    <row r="12" customFormat="false" ht="15" hidden="false" customHeight="false" outlineLevel="0" collapsed="false">
      <c r="A12" s="36"/>
      <c r="B12" s="40" t="str">
        <f aca="false">IF(A12="","",IFERROR(INDEX(Handler!$C$5:$C$504,MATCH(A12,Handler!$D$5:$D$504,0)),""))</f>
        <v/>
      </c>
      <c r="C12" s="33" t="str">
        <f aca="false">IF(A12="","",SUMIFS(Handler!$F$5:$F$504,Handler!$D$5:$D$504,A12,Handler!$B$5:$B$504,"Køb")-SUMIFS(Handler!$F$5:$F$504,Handler!$D$5:$D$504,A12,Handler!$B$5:$B$504,"Salg"))</f>
        <v/>
      </c>
      <c r="D12" s="32" t="str">
        <f aca="false">IF(A12="","",IF(SUMPRODUCT(MAX((Handler!$D$5:$D$504=A12)*ROW(Handler!$D$5:$D$504)))=0,0,INDEX(Handler!$M:$M,SUMPRODUCT(MAX((Handler!$D$5:$D$504=A12)*ROW(Handler!$D$5:$D$504))))))</f>
        <v/>
      </c>
      <c r="E12" s="32" t="str">
        <f aca="false">IF(A12="","",C12*D12)</f>
        <v/>
      </c>
      <c r="F12" s="38"/>
      <c r="G12" s="40" t="str">
        <f aca="false">IF(A12="","",IFERROR(INDEX(Handler!$H$5:$H$504,MATCH(A12,Handler!$D$5:$D$504,0)),""))</f>
        <v/>
      </c>
      <c r="H12" s="39"/>
      <c r="I12" s="32" t="str">
        <f aca="false">IF(A12="","",C12*F12*H12)</f>
        <v/>
      </c>
      <c r="J12" s="32" t="str">
        <f aca="false">IF(A12="","",I12-E12)</f>
        <v/>
      </c>
      <c r="K12" s="41" t="str">
        <f aca="false">IF(A12="","",IF(E12=0,0,J12/E12))</f>
        <v/>
      </c>
      <c r="L12" s="32" t="str">
        <f aca="false">IF(A12="","",SUMIFS(Handler!$N$5:$N$504,Handler!$D$5:$D$504,A12,Handler!$B$5:$B$504,"Salg"))</f>
        <v/>
      </c>
      <c r="M12" s="32" t="str">
        <f aca="false">IF(A12="","",SUMIFS(Handler!$K$5:$K$504,Handler!$D$5:$D$504,A12,Handler!$B$5:$B$504,"Udbytte"))</f>
        <v/>
      </c>
      <c r="N12" s="41" t="str">
        <f aca="false">IF(A12="","",IF($I$56=0,0,I12/$I$56))</f>
        <v/>
      </c>
    </row>
    <row r="13" customFormat="false" ht="15" hidden="false" customHeight="false" outlineLevel="0" collapsed="false">
      <c r="A13" s="36"/>
      <c r="B13" s="40" t="str">
        <f aca="false">IF(A13="","",IFERROR(INDEX(Handler!$C$5:$C$504,MATCH(A13,Handler!$D$5:$D$504,0)),""))</f>
        <v/>
      </c>
      <c r="C13" s="33" t="str">
        <f aca="false">IF(A13="","",SUMIFS(Handler!$F$5:$F$504,Handler!$D$5:$D$504,A13,Handler!$B$5:$B$504,"Køb")-SUMIFS(Handler!$F$5:$F$504,Handler!$D$5:$D$504,A13,Handler!$B$5:$B$504,"Salg"))</f>
        <v/>
      </c>
      <c r="D13" s="32" t="str">
        <f aca="false">IF(A13="","",IF(SUMPRODUCT(MAX((Handler!$D$5:$D$504=A13)*ROW(Handler!$D$5:$D$504)))=0,0,INDEX(Handler!$M:$M,SUMPRODUCT(MAX((Handler!$D$5:$D$504=A13)*ROW(Handler!$D$5:$D$504))))))</f>
        <v/>
      </c>
      <c r="E13" s="32" t="str">
        <f aca="false">IF(A13="","",C13*D13)</f>
        <v/>
      </c>
      <c r="F13" s="38"/>
      <c r="G13" s="40" t="str">
        <f aca="false">IF(A13="","",IFERROR(INDEX(Handler!$H$5:$H$504,MATCH(A13,Handler!$D$5:$D$504,0)),""))</f>
        <v/>
      </c>
      <c r="H13" s="39"/>
      <c r="I13" s="32" t="str">
        <f aca="false">IF(A13="","",C13*F13*H13)</f>
        <v/>
      </c>
      <c r="J13" s="32" t="str">
        <f aca="false">IF(A13="","",I13-E13)</f>
        <v/>
      </c>
      <c r="K13" s="41" t="str">
        <f aca="false">IF(A13="","",IF(E13=0,0,J13/E13))</f>
        <v/>
      </c>
      <c r="L13" s="32" t="str">
        <f aca="false">IF(A13="","",SUMIFS(Handler!$N$5:$N$504,Handler!$D$5:$D$504,A13,Handler!$B$5:$B$504,"Salg"))</f>
        <v/>
      </c>
      <c r="M13" s="32" t="str">
        <f aca="false">IF(A13="","",SUMIFS(Handler!$K$5:$K$504,Handler!$D$5:$D$504,A13,Handler!$B$5:$B$504,"Udbytte"))</f>
        <v/>
      </c>
      <c r="N13" s="41" t="str">
        <f aca="false">IF(A13="","",IF($I$56=0,0,I13/$I$56))</f>
        <v/>
      </c>
    </row>
    <row r="14" customFormat="false" ht="15" hidden="false" customHeight="false" outlineLevel="0" collapsed="false">
      <c r="A14" s="36"/>
      <c r="B14" s="40" t="str">
        <f aca="false">IF(A14="","",IFERROR(INDEX(Handler!$C$5:$C$504,MATCH(A14,Handler!$D$5:$D$504,0)),""))</f>
        <v/>
      </c>
      <c r="C14" s="33" t="str">
        <f aca="false">IF(A14="","",SUMIFS(Handler!$F$5:$F$504,Handler!$D$5:$D$504,A14,Handler!$B$5:$B$504,"Køb")-SUMIFS(Handler!$F$5:$F$504,Handler!$D$5:$D$504,A14,Handler!$B$5:$B$504,"Salg"))</f>
        <v/>
      </c>
      <c r="D14" s="32" t="str">
        <f aca="false">IF(A14="","",IF(SUMPRODUCT(MAX((Handler!$D$5:$D$504=A14)*ROW(Handler!$D$5:$D$504)))=0,0,INDEX(Handler!$M:$M,SUMPRODUCT(MAX((Handler!$D$5:$D$504=A14)*ROW(Handler!$D$5:$D$504))))))</f>
        <v/>
      </c>
      <c r="E14" s="32" t="str">
        <f aca="false">IF(A14="","",C14*D14)</f>
        <v/>
      </c>
      <c r="F14" s="38"/>
      <c r="G14" s="40" t="str">
        <f aca="false">IF(A14="","",IFERROR(INDEX(Handler!$H$5:$H$504,MATCH(A14,Handler!$D$5:$D$504,0)),""))</f>
        <v/>
      </c>
      <c r="H14" s="39"/>
      <c r="I14" s="32" t="str">
        <f aca="false">IF(A14="","",C14*F14*H14)</f>
        <v/>
      </c>
      <c r="J14" s="32" t="str">
        <f aca="false">IF(A14="","",I14-E14)</f>
        <v/>
      </c>
      <c r="K14" s="41" t="str">
        <f aca="false">IF(A14="","",IF(E14=0,0,J14/E14))</f>
        <v/>
      </c>
      <c r="L14" s="32" t="str">
        <f aca="false">IF(A14="","",SUMIFS(Handler!$N$5:$N$504,Handler!$D$5:$D$504,A14,Handler!$B$5:$B$504,"Salg"))</f>
        <v/>
      </c>
      <c r="M14" s="32" t="str">
        <f aca="false">IF(A14="","",SUMIFS(Handler!$K$5:$K$504,Handler!$D$5:$D$504,A14,Handler!$B$5:$B$504,"Udbytte"))</f>
        <v/>
      </c>
      <c r="N14" s="41" t="str">
        <f aca="false">IF(A14="","",IF($I$56=0,0,I14/$I$56))</f>
        <v/>
      </c>
    </row>
    <row r="15" customFormat="false" ht="15" hidden="false" customHeight="false" outlineLevel="0" collapsed="false">
      <c r="A15" s="36"/>
      <c r="B15" s="40" t="str">
        <f aca="false">IF(A15="","",IFERROR(INDEX(Handler!$C$5:$C$504,MATCH(A15,Handler!$D$5:$D$504,0)),""))</f>
        <v/>
      </c>
      <c r="C15" s="33" t="str">
        <f aca="false">IF(A15="","",SUMIFS(Handler!$F$5:$F$504,Handler!$D$5:$D$504,A15,Handler!$B$5:$B$504,"Køb")-SUMIFS(Handler!$F$5:$F$504,Handler!$D$5:$D$504,A15,Handler!$B$5:$B$504,"Salg"))</f>
        <v/>
      </c>
      <c r="D15" s="32" t="str">
        <f aca="false">IF(A15="","",IF(SUMPRODUCT(MAX((Handler!$D$5:$D$504=A15)*ROW(Handler!$D$5:$D$504)))=0,0,INDEX(Handler!$M:$M,SUMPRODUCT(MAX((Handler!$D$5:$D$504=A15)*ROW(Handler!$D$5:$D$504))))))</f>
        <v/>
      </c>
      <c r="E15" s="32" t="str">
        <f aca="false">IF(A15="","",C15*D15)</f>
        <v/>
      </c>
      <c r="F15" s="38"/>
      <c r="G15" s="40" t="str">
        <f aca="false">IF(A15="","",IFERROR(INDEX(Handler!$H$5:$H$504,MATCH(A15,Handler!$D$5:$D$504,0)),""))</f>
        <v/>
      </c>
      <c r="H15" s="39"/>
      <c r="I15" s="32" t="str">
        <f aca="false">IF(A15="","",C15*F15*H15)</f>
        <v/>
      </c>
      <c r="J15" s="32" t="str">
        <f aca="false">IF(A15="","",I15-E15)</f>
        <v/>
      </c>
      <c r="K15" s="41" t="str">
        <f aca="false">IF(A15="","",IF(E15=0,0,J15/E15))</f>
        <v/>
      </c>
      <c r="L15" s="32" t="str">
        <f aca="false">IF(A15="","",SUMIFS(Handler!$N$5:$N$504,Handler!$D$5:$D$504,A15,Handler!$B$5:$B$504,"Salg"))</f>
        <v/>
      </c>
      <c r="M15" s="32" t="str">
        <f aca="false">IF(A15="","",SUMIFS(Handler!$K$5:$K$504,Handler!$D$5:$D$504,A15,Handler!$B$5:$B$504,"Udbytte"))</f>
        <v/>
      </c>
      <c r="N15" s="41" t="str">
        <f aca="false">IF(A15="","",IF($I$56=0,0,I15/$I$56))</f>
        <v/>
      </c>
    </row>
    <row r="16" customFormat="false" ht="15" hidden="false" customHeight="false" outlineLevel="0" collapsed="false">
      <c r="A16" s="36"/>
      <c r="B16" s="40" t="str">
        <f aca="false">IF(A16="","",IFERROR(INDEX(Handler!$C$5:$C$504,MATCH(A16,Handler!$D$5:$D$504,0)),""))</f>
        <v/>
      </c>
      <c r="C16" s="33" t="str">
        <f aca="false">IF(A16="","",SUMIFS(Handler!$F$5:$F$504,Handler!$D$5:$D$504,A16,Handler!$B$5:$B$504,"Køb")-SUMIFS(Handler!$F$5:$F$504,Handler!$D$5:$D$504,A16,Handler!$B$5:$B$504,"Salg"))</f>
        <v/>
      </c>
      <c r="D16" s="32" t="str">
        <f aca="false">IF(A16="","",IF(SUMPRODUCT(MAX((Handler!$D$5:$D$504=A16)*ROW(Handler!$D$5:$D$504)))=0,0,INDEX(Handler!$M:$M,SUMPRODUCT(MAX((Handler!$D$5:$D$504=A16)*ROW(Handler!$D$5:$D$504))))))</f>
        <v/>
      </c>
      <c r="E16" s="32" t="str">
        <f aca="false">IF(A16="","",C16*D16)</f>
        <v/>
      </c>
      <c r="F16" s="38"/>
      <c r="G16" s="40" t="str">
        <f aca="false">IF(A16="","",IFERROR(INDEX(Handler!$H$5:$H$504,MATCH(A16,Handler!$D$5:$D$504,0)),""))</f>
        <v/>
      </c>
      <c r="H16" s="39"/>
      <c r="I16" s="32" t="str">
        <f aca="false">IF(A16="","",C16*F16*H16)</f>
        <v/>
      </c>
      <c r="J16" s="32" t="str">
        <f aca="false">IF(A16="","",I16-E16)</f>
        <v/>
      </c>
      <c r="K16" s="41" t="str">
        <f aca="false">IF(A16="","",IF(E16=0,0,J16/E16))</f>
        <v/>
      </c>
      <c r="L16" s="32" t="str">
        <f aca="false">IF(A16="","",SUMIFS(Handler!$N$5:$N$504,Handler!$D$5:$D$504,A16,Handler!$B$5:$B$504,"Salg"))</f>
        <v/>
      </c>
      <c r="M16" s="32" t="str">
        <f aca="false">IF(A16="","",SUMIFS(Handler!$K$5:$K$504,Handler!$D$5:$D$504,A16,Handler!$B$5:$B$504,"Udbytte"))</f>
        <v/>
      </c>
      <c r="N16" s="41" t="str">
        <f aca="false">IF(A16="","",IF($I$56=0,0,I16/$I$56))</f>
        <v/>
      </c>
    </row>
    <row r="17" customFormat="false" ht="15" hidden="false" customHeight="false" outlineLevel="0" collapsed="false">
      <c r="A17" s="36"/>
      <c r="B17" s="40" t="str">
        <f aca="false">IF(A17="","",IFERROR(INDEX(Handler!$C$5:$C$504,MATCH(A17,Handler!$D$5:$D$504,0)),""))</f>
        <v/>
      </c>
      <c r="C17" s="33" t="str">
        <f aca="false">IF(A17="","",SUMIFS(Handler!$F$5:$F$504,Handler!$D$5:$D$504,A17,Handler!$B$5:$B$504,"Køb")-SUMIFS(Handler!$F$5:$F$504,Handler!$D$5:$D$504,A17,Handler!$B$5:$B$504,"Salg"))</f>
        <v/>
      </c>
      <c r="D17" s="32" t="str">
        <f aca="false">IF(A17="","",IF(SUMPRODUCT(MAX((Handler!$D$5:$D$504=A17)*ROW(Handler!$D$5:$D$504)))=0,0,INDEX(Handler!$M:$M,SUMPRODUCT(MAX((Handler!$D$5:$D$504=A17)*ROW(Handler!$D$5:$D$504))))))</f>
        <v/>
      </c>
      <c r="E17" s="32" t="str">
        <f aca="false">IF(A17="","",C17*D17)</f>
        <v/>
      </c>
      <c r="F17" s="38"/>
      <c r="G17" s="40" t="str">
        <f aca="false">IF(A17="","",IFERROR(INDEX(Handler!$H$5:$H$504,MATCH(A17,Handler!$D$5:$D$504,0)),""))</f>
        <v/>
      </c>
      <c r="H17" s="39"/>
      <c r="I17" s="32" t="str">
        <f aca="false">IF(A17="","",C17*F17*H17)</f>
        <v/>
      </c>
      <c r="J17" s="32" t="str">
        <f aca="false">IF(A17="","",I17-E17)</f>
        <v/>
      </c>
      <c r="K17" s="41" t="str">
        <f aca="false">IF(A17="","",IF(E17=0,0,J17/E17))</f>
        <v/>
      </c>
      <c r="L17" s="32" t="str">
        <f aca="false">IF(A17="","",SUMIFS(Handler!$N$5:$N$504,Handler!$D$5:$D$504,A17,Handler!$B$5:$B$504,"Salg"))</f>
        <v/>
      </c>
      <c r="M17" s="32" t="str">
        <f aca="false">IF(A17="","",SUMIFS(Handler!$K$5:$K$504,Handler!$D$5:$D$504,A17,Handler!$B$5:$B$504,"Udbytte"))</f>
        <v/>
      </c>
      <c r="N17" s="41" t="str">
        <f aca="false">IF(A17="","",IF($I$56=0,0,I17/$I$56))</f>
        <v/>
      </c>
    </row>
    <row r="18" customFormat="false" ht="15" hidden="false" customHeight="false" outlineLevel="0" collapsed="false">
      <c r="A18" s="36"/>
      <c r="B18" s="40" t="str">
        <f aca="false">IF(A18="","",IFERROR(INDEX(Handler!$C$5:$C$504,MATCH(A18,Handler!$D$5:$D$504,0)),""))</f>
        <v/>
      </c>
      <c r="C18" s="33" t="str">
        <f aca="false">IF(A18="","",SUMIFS(Handler!$F$5:$F$504,Handler!$D$5:$D$504,A18,Handler!$B$5:$B$504,"Køb")-SUMIFS(Handler!$F$5:$F$504,Handler!$D$5:$D$504,A18,Handler!$B$5:$B$504,"Salg"))</f>
        <v/>
      </c>
      <c r="D18" s="32" t="str">
        <f aca="false">IF(A18="","",IF(SUMPRODUCT(MAX((Handler!$D$5:$D$504=A18)*ROW(Handler!$D$5:$D$504)))=0,0,INDEX(Handler!$M:$M,SUMPRODUCT(MAX((Handler!$D$5:$D$504=A18)*ROW(Handler!$D$5:$D$504))))))</f>
        <v/>
      </c>
      <c r="E18" s="32" t="str">
        <f aca="false">IF(A18="","",C18*D18)</f>
        <v/>
      </c>
      <c r="F18" s="38"/>
      <c r="G18" s="40" t="str">
        <f aca="false">IF(A18="","",IFERROR(INDEX(Handler!$H$5:$H$504,MATCH(A18,Handler!$D$5:$D$504,0)),""))</f>
        <v/>
      </c>
      <c r="H18" s="39"/>
      <c r="I18" s="32" t="str">
        <f aca="false">IF(A18="","",C18*F18*H18)</f>
        <v/>
      </c>
      <c r="J18" s="32" t="str">
        <f aca="false">IF(A18="","",I18-E18)</f>
        <v/>
      </c>
      <c r="K18" s="41" t="str">
        <f aca="false">IF(A18="","",IF(E18=0,0,J18/E18))</f>
        <v/>
      </c>
      <c r="L18" s="32" t="str">
        <f aca="false">IF(A18="","",SUMIFS(Handler!$N$5:$N$504,Handler!$D$5:$D$504,A18,Handler!$B$5:$B$504,"Salg"))</f>
        <v/>
      </c>
      <c r="M18" s="32" t="str">
        <f aca="false">IF(A18="","",SUMIFS(Handler!$K$5:$K$504,Handler!$D$5:$D$504,A18,Handler!$B$5:$B$504,"Udbytte"))</f>
        <v/>
      </c>
      <c r="N18" s="41" t="str">
        <f aca="false">IF(A18="","",IF($I$56=0,0,I18/$I$56))</f>
        <v/>
      </c>
    </row>
    <row r="19" customFormat="false" ht="15" hidden="false" customHeight="false" outlineLevel="0" collapsed="false">
      <c r="A19" s="36"/>
      <c r="B19" s="40" t="str">
        <f aca="false">IF(A19="","",IFERROR(INDEX(Handler!$C$5:$C$504,MATCH(A19,Handler!$D$5:$D$504,0)),""))</f>
        <v/>
      </c>
      <c r="C19" s="33" t="str">
        <f aca="false">IF(A19="","",SUMIFS(Handler!$F$5:$F$504,Handler!$D$5:$D$504,A19,Handler!$B$5:$B$504,"Køb")-SUMIFS(Handler!$F$5:$F$504,Handler!$D$5:$D$504,A19,Handler!$B$5:$B$504,"Salg"))</f>
        <v/>
      </c>
      <c r="D19" s="32" t="str">
        <f aca="false">IF(A19="","",IF(SUMPRODUCT(MAX((Handler!$D$5:$D$504=A19)*ROW(Handler!$D$5:$D$504)))=0,0,INDEX(Handler!$M:$M,SUMPRODUCT(MAX((Handler!$D$5:$D$504=A19)*ROW(Handler!$D$5:$D$504))))))</f>
        <v/>
      </c>
      <c r="E19" s="32" t="str">
        <f aca="false">IF(A19="","",C19*D19)</f>
        <v/>
      </c>
      <c r="F19" s="38"/>
      <c r="G19" s="40" t="str">
        <f aca="false">IF(A19="","",IFERROR(INDEX(Handler!$H$5:$H$504,MATCH(A19,Handler!$D$5:$D$504,0)),""))</f>
        <v/>
      </c>
      <c r="H19" s="39"/>
      <c r="I19" s="32" t="str">
        <f aca="false">IF(A19="","",C19*F19*H19)</f>
        <v/>
      </c>
      <c r="J19" s="32" t="str">
        <f aca="false">IF(A19="","",I19-E19)</f>
        <v/>
      </c>
      <c r="K19" s="41" t="str">
        <f aca="false">IF(A19="","",IF(E19=0,0,J19/E19))</f>
        <v/>
      </c>
      <c r="L19" s="32" t="str">
        <f aca="false">IF(A19="","",SUMIFS(Handler!$N$5:$N$504,Handler!$D$5:$D$504,A19,Handler!$B$5:$B$504,"Salg"))</f>
        <v/>
      </c>
      <c r="M19" s="32" t="str">
        <f aca="false">IF(A19="","",SUMIFS(Handler!$K$5:$K$504,Handler!$D$5:$D$504,A19,Handler!$B$5:$B$504,"Udbytte"))</f>
        <v/>
      </c>
      <c r="N19" s="41" t="str">
        <f aca="false">IF(A19="","",IF($I$56=0,0,I19/$I$56))</f>
        <v/>
      </c>
    </row>
    <row r="20" customFormat="false" ht="15" hidden="false" customHeight="false" outlineLevel="0" collapsed="false">
      <c r="A20" s="36"/>
      <c r="B20" s="40" t="str">
        <f aca="false">IF(A20="","",IFERROR(INDEX(Handler!$C$5:$C$504,MATCH(A20,Handler!$D$5:$D$504,0)),""))</f>
        <v/>
      </c>
      <c r="C20" s="33" t="str">
        <f aca="false">IF(A20="","",SUMIFS(Handler!$F$5:$F$504,Handler!$D$5:$D$504,A20,Handler!$B$5:$B$504,"Køb")-SUMIFS(Handler!$F$5:$F$504,Handler!$D$5:$D$504,A20,Handler!$B$5:$B$504,"Salg"))</f>
        <v/>
      </c>
      <c r="D20" s="32" t="str">
        <f aca="false">IF(A20="","",IF(SUMPRODUCT(MAX((Handler!$D$5:$D$504=A20)*ROW(Handler!$D$5:$D$504)))=0,0,INDEX(Handler!$M:$M,SUMPRODUCT(MAX((Handler!$D$5:$D$504=A20)*ROW(Handler!$D$5:$D$504))))))</f>
        <v/>
      </c>
      <c r="E20" s="32" t="str">
        <f aca="false">IF(A20="","",C20*D20)</f>
        <v/>
      </c>
      <c r="F20" s="38"/>
      <c r="G20" s="40" t="str">
        <f aca="false">IF(A20="","",IFERROR(INDEX(Handler!$H$5:$H$504,MATCH(A20,Handler!$D$5:$D$504,0)),""))</f>
        <v/>
      </c>
      <c r="H20" s="39"/>
      <c r="I20" s="32" t="str">
        <f aca="false">IF(A20="","",C20*F20*H20)</f>
        <v/>
      </c>
      <c r="J20" s="32" t="str">
        <f aca="false">IF(A20="","",I20-E20)</f>
        <v/>
      </c>
      <c r="K20" s="41" t="str">
        <f aca="false">IF(A20="","",IF(E20=0,0,J20/E20))</f>
        <v/>
      </c>
      <c r="L20" s="32" t="str">
        <f aca="false">IF(A20="","",SUMIFS(Handler!$N$5:$N$504,Handler!$D$5:$D$504,A20,Handler!$B$5:$B$504,"Salg"))</f>
        <v/>
      </c>
      <c r="M20" s="32" t="str">
        <f aca="false">IF(A20="","",SUMIFS(Handler!$K$5:$K$504,Handler!$D$5:$D$504,A20,Handler!$B$5:$B$504,"Udbytte"))</f>
        <v/>
      </c>
      <c r="N20" s="41" t="str">
        <f aca="false">IF(A20="","",IF($I$56=0,0,I20/$I$56))</f>
        <v/>
      </c>
    </row>
    <row r="21" customFormat="false" ht="15" hidden="false" customHeight="false" outlineLevel="0" collapsed="false">
      <c r="A21" s="36"/>
      <c r="B21" s="40" t="str">
        <f aca="false">IF(A21="","",IFERROR(INDEX(Handler!$C$5:$C$504,MATCH(A21,Handler!$D$5:$D$504,0)),""))</f>
        <v/>
      </c>
      <c r="C21" s="33" t="str">
        <f aca="false">IF(A21="","",SUMIFS(Handler!$F$5:$F$504,Handler!$D$5:$D$504,A21,Handler!$B$5:$B$504,"Køb")-SUMIFS(Handler!$F$5:$F$504,Handler!$D$5:$D$504,A21,Handler!$B$5:$B$504,"Salg"))</f>
        <v/>
      </c>
      <c r="D21" s="32" t="str">
        <f aca="false">IF(A21="","",IF(SUMPRODUCT(MAX((Handler!$D$5:$D$504=A21)*ROW(Handler!$D$5:$D$504)))=0,0,INDEX(Handler!$M:$M,SUMPRODUCT(MAX((Handler!$D$5:$D$504=A21)*ROW(Handler!$D$5:$D$504))))))</f>
        <v/>
      </c>
      <c r="E21" s="32" t="str">
        <f aca="false">IF(A21="","",C21*D21)</f>
        <v/>
      </c>
      <c r="F21" s="38"/>
      <c r="G21" s="40" t="str">
        <f aca="false">IF(A21="","",IFERROR(INDEX(Handler!$H$5:$H$504,MATCH(A21,Handler!$D$5:$D$504,0)),""))</f>
        <v/>
      </c>
      <c r="H21" s="39"/>
      <c r="I21" s="32" t="str">
        <f aca="false">IF(A21="","",C21*F21*H21)</f>
        <v/>
      </c>
      <c r="J21" s="32" t="str">
        <f aca="false">IF(A21="","",I21-E21)</f>
        <v/>
      </c>
      <c r="K21" s="41" t="str">
        <f aca="false">IF(A21="","",IF(E21=0,0,J21/E21))</f>
        <v/>
      </c>
      <c r="L21" s="32" t="str">
        <f aca="false">IF(A21="","",SUMIFS(Handler!$N$5:$N$504,Handler!$D$5:$D$504,A21,Handler!$B$5:$B$504,"Salg"))</f>
        <v/>
      </c>
      <c r="M21" s="32" t="str">
        <f aca="false">IF(A21="","",SUMIFS(Handler!$K$5:$K$504,Handler!$D$5:$D$504,A21,Handler!$B$5:$B$504,"Udbytte"))</f>
        <v/>
      </c>
      <c r="N21" s="41" t="str">
        <f aca="false">IF(A21="","",IF($I$56=0,0,I21/$I$56))</f>
        <v/>
      </c>
    </row>
    <row r="22" customFormat="false" ht="15" hidden="false" customHeight="false" outlineLevel="0" collapsed="false">
      <c r="A22" s="36"/>
      <c r="B22" s="40" t="str">
        <f aca="false">IF(A22="","",IFERROR(INDEX(Handler!$C$5:$C$504,MATCH(A22,Handler!$D$5:$D$504,0)),""))</f>
        <v/>
      </c>
      <c r="C22" s="33" t="str">
        <f aca="false">IF(A22="","",SUMIFS(Handler!$F$5:$F$504,Handler!$D$5:$D$504,A22,Handler!$B$5:$B$504,"Køb")-SUMIFS(Handler!$F$5:$F$504,Handler!$D$5:$D$504,A22,Handler!$B$5:$B$504,"Salg"))</f>
        <v/>
      </c>
      <c r="D22" s="32" t="str">
        <f aca="false">IF(A22="","",IF(SUMPRODUCT(MAX((Handler!$D$5:$D$504=A22)*ROW(Handler!$D$5:$D$504)))=0,0,INDEX(Handler!$M:$M,SUMPRODUCT(MAX((Handler!$D$5:$D$504=A22)*ROW(Handler!$D$5:$D$504))))))</f>
        <v/>
      </c>
      <c r="E22" s="32" t="str">
        <f aca="false">IF(A22="","",C22*D22)</f>
        <v/>
      </c>
      <c r="F22" s="38"/>
      <c r="G22" s="40" t="str">
        <f aca="false">IF(A22="","",IFERROR(INDEX(Handler!$H$5:$H$504,MATCH(A22,Handler!$D$5:$D$504,0)),""))</f>
        <v/>
      </c>
      <c r="H22" s="39"/>
      <c r="I22" s="32" t="str">
        <f aca="false">IF(A22="","",C22*F22*H22)</f>
        <v/>
      </c>
      <c r="J22" s="32" t="str">
        <f aca="false">IF(A22="","",I22-E22)</f>
        <v/>
      </c>
      <c r="K22" s="41" t="str">
        <f aca="false">IF(A22="","",IF(E22=0,0,J22/E22))</f>
        <v/>
      </c>
      <c r="L22" s="32" t="str">
        <f aca="false">IF(A22="","",SUMIFS(Handler!$N$5:$N$504,Handler!$D$5:$D$504,A22,Handler!$B$5:$B$504,"Salg"))</f>
        <v/>
      </c>
      <c r="M22" s="32" t="str">
        <f aca="false">IF(A22="","",SUMIFS(Handler!$K$5:$K$504,Handler!$D$5:$D$504,A22,Handler!$B$5:$B$504,"Udbytte"))</f>
        <v/>
      </c>
      <c r="N22" s="41" t="str">
        <f aca="false">IF(A22="","",IF($I$56=0,0,I22/$I$56))</f>
        <v/>
      </c>
    </row>
    <row r="23" customFormat="false" ht="15" hidden="false" customHeight="false" outlineLevel="0" collapsed="false">
      <c r="A23" s="36"/>
      <c r="B23" s="40" t="str">
        <f aca="false">IF(A23="","",IFERROR(INDEX(Handler!$C$5:$C$504,MATCH(A23,Handler!$D$5:$D$504,0)),""))</f>
        <v/>
      </c>
      <c r="C23" s="33" t="str">
        <f aca="false">IF(A23="","",SUMIFS(Handler!$F$5:$F$504,Handler!$D$5:$D$504,A23,Handler!$B$5:$B$504,"Køb")-SUMIFS(Handler!$F$5:$F$504,Handler!$D$5:$D$504,A23,Handler!$B$5:$B$504,"Salg"))</f>
        <v/>
      </c>
      <c r="D23" s="32" t="str">
        <f aca="false">IF(A23="","",IF(SUMPRODUCT(MAX((Handler!$D$5:$D$504=A23)*ROW(Handler!$D$5:$D$504)))=0,0,INDEX(Handler!$M:$M,SUMPRODUCT(MAX((Handler!$D$5:$D$504=A23)*ROW(Handler!$D$5:$D$504))))))</f>
        <v/>
      </c>
      <c r="E23" s="32" t="str">
        <f aca="false">IF(A23="","",C23*D23)</f>
        <v/>
      </c>
      <c r="F23" s="38"/>
      <c r="G23" s="40" t="str">
        <f aca="false">IF(A23="","",IFERROR(INDEX(Handler!$H$5:$H$504,MATCH(A23,Handler!$D$5:$D$504,0)),""))</f>
        <v/>
      </c>
      <c r="H23" s="39"/>
      <c r="I23" s="32" t="str">
        <f aca="false">IF(A23="","",C23*F23*H23)</f>
        <v/>
      </c>
      <c r="J23" s="32" t="str">
        <f aca="false">IF(A23="","",I23-E23)</f>
        <v/>
      </c>
      <c r="K23" s="41" t="str">
        <f aca="false">IF(A23="","",IF(E23=0,0,J23/E23))</f>
        <v/>
      </c>
      <c r="L23" s="32" t="str">
        <f aca="false">IF(A23="","",SUMIFS(Handler!$N$5:$N$504,Handler!$D$5:$D$504,A23,Handler!$B$5:$B$504,"Salg"))</f>
        <v/>
      </c>
      <c r="M23" s="32" t="str">
        <f aca="false">IF(A23="","",SUMIFS(Handler!$K$5:$K$504,Handler!$D$5:$D$504,A23,Handler!$B$5:$B$504,"Udbytte"))</f>
        <v/>
      </c>
      <c r="N23" s="41" t="str">
        <f aca="false">IF(A23="","",IF($I$56=0,0,I23/$I$56))</f>
        <v/>
      </c>
    </row>
    <row r="24" customFormat="false" ht="15" hidden="false" customHeight="false" outlineLevel="0" collapsed="false">
      <c r="A24" s="36"/>
      <c r="B24" s="40" t="str">
        <f aca="false">IF(A24="","",IFERROR(INDEX(Handler!$C$5:$C$504,MATCH(A24,Handler!$D$5:$D$504,0)),""))</f>
        <v/>
      </c>
      <c r="C24" s="33" t="str">
        <f aca="false">IF(A24="","",SUMIFS(Handler!$F$5:$F$504,Handler!$D$5:$D$504,A24,Handler!$B$5:$B$504,"Køb")-SUMIFS(Handler!$F$5:$F$504,Handler!$D$5:$D$504,A24,Handler!$B$5:$B$504,"Salg"))</f>
        <v/>
      </c>
      <c r="D24" s="32" t="str">
        <f aca="false">IF(A24="","",IF(SUMPRODUCT(MAX((Handler!$D$5:$D$504=A24)*ROW(Handler!$D$5:$D$504)))=0,0,INDEX(Handler!$M:$M,SUMPRODUCT(MAX((Handler!$D$5:$D$504=A24)*ROW(Handler!$D$5:$D$504))))))</f>
        <v/>
      </c>
      <c r="E24" s="32" t="str">
        <f aca="false">IF(A24="","",C24*D24)</f>
        <v/>
      </c>
      <c r="F24" s="38"/>
      <c r="G24" s="40" t="str">
        <f aca="false">IF(A24="","",IFERROR(INDEX(Handler!$H$5:$H$504,MATCH(A24,Handler!$D$5:$D$504,0)),""))</f>
        <v/>
      </c>
      <c r="H24" s="39"/>
      <c r="I24" s="32" t="str">
        <f aca="false">IF(A24="","",C24*F24*H24)</f>
        <v/>
      </c>
      <c r="J24" s="32" t="str">
        <f aca="false">IF(A24="","",I24-E24)</f>
        <v/>
      </c>
      <c r="K24" s="41" t="str">
        <f aca="false">IF(A24="","",IF(E24=0,0,J24/E24))</f>
        <v/>
      </c>
      <c r="L24" s="32" t="str">
        <f aca="false">IF(A24="","",SUMIFS(Handler!$N$5:$N$504,Handler!$D$5:$D$504,A24,Handler!$B$5:$B$504,"Salg"))</f>
        <v/>
      </c>
      <c r="M24" s="32" t="str">
        <f aca="false">IF(A24="","",SUMIFS(Handler!$K$5:$K$504,Handler!$D$5:$D$504,A24,Handler!$B$5:$B$504,"Udbytte"))</f>
        <v/>
      </c>
      <c r="N24" s="41" t="str">
        <f aca="false">IF(A24="","",IF($I$56=0,0,I24/$I$56))</f>
        <v/>
      </c>
    </row>
    <row r="25" customFormat="false" ht="15" hidden="false" customHeight="false" outlineLevel="0" collapsed="false">
      <c r="A25" s="36"/>
      <c r="B25" s="40" t="str">
        <f aca="false">IF(A25="","",IFERROR(INDEX(Handler!$C$5:$C$504,MATCH(A25,Handler!$D$5:$D$504,0)),""))</f>
        <v/>
      </c>
      <c r="C25" s="33" t="str">
        <f aca="false">IF(A25="","",SUMIFS(Handler!$F$5:$F$504,Handler!$D$5:$D$504,A25,Handler!$B$5:$B$504,"Køb")-SUMIFS(Handler!$F$5:$F$504,Handler!$D$5:$D$504,A25,Handler!$B$5:$B$504,"Salg"))</f>
        <v/>
      </c>
      <c r="D25" s="32" t="str">
        <f aca="false">IF(A25="","",IF(SUMPRODUCT(MAX((Handler!$D$5:$D$504=A25)*ROW(Handler!$D$5:$D$504)))=0,0,INDEX(Handler!$M:$M,SUMPRODUCT(MAX((Handler!$D$5:$D$504=A25)*ROW(Handler!$D$5:$D$504))))))</f>
        <v/>
      </c>
      <c r="E25" s="32" t="str">
        <f aca="false">IF(A25="","",C25*D25)</f>
        <v/>
      </c>
      <c r="F25" s="38"/>
      <c r="G25" s="40" t="str">
        <f aca="false">IF(A25="","",IFERROR(INDEX(Handler!$H$5:$H$504,MATCH(A25,Handler!$D$5:$D$504,0)),""))</f>
        <v/>
      </c>
      <c r="H25" s="39"/>
      <c r="I25" s="32" t="str">
        <f aca="false">IF(A25="","",C25*F25*H25)</f>
        <v/>
      </c>
      <c r="J25" s="32" t="str">
        <f aca="false">IF(A25="","",I25-E25)</f>
        <v/>
      </c>
      <c r="K25" s="41" t="str">
        <f aca="false">IF(A25="","",IF(E25=0,0,J25/E25))</f>
        <v/>
      </c>
      <c r="L25" s="32" t="str">
        <f aca="false">IF(A25="","",SUMIFS(Handler!$N$5:$N$504,Handler!$D$5:$D$504,A25,Handler!$B$5:$B$504,"Salg"))</f>
        <v/>
      </c>
      <c r="M25" s="32" t="str">
        <f aca="false">IF(A25="","",SUMIFS(Handler!$K$5:$K$504,Handler!$D$5:$D$504,A25,Handler!$B$5:$B$504,"Udbytte"))</f>
        <v/>
      </c>
      <c r="N25" s="41" t="str">
        <f aca="false">IF(A25="","",IF($I$56=0,0,I25/$I$56))</f>
        <v/>
      </c>
    </row>
    <row r="26" customFormat="false" ht="15" hidden="false" customHeight="false" outlineLevel="0" collapsed="false">
      <c r="A26" s="36"/>
      <c r="B26" s="40" t="str">
        <f aca="false">IF(A26="","",IFERROR(INDEX(Handler!$C$5:$C$504,MATCH(A26,Handler!$D$5:$D$504,0)),""))</f>
        <v/>
      </c>
      <c r="C26" s="33" t="str">
        <f aca="false">IF(A26="","",SUMIFS(Handler!$F$5:$F$504,Handler!$D$5:$D$504,A26,Handler!$B$5:$B$504,"Køb")-SUMIFS(Handler!$F$5:$F$504,Handler!$D$5:$D$504,A26,Handler!$B$5:$B$504,"Salg"))</f>
        <v/>
      </c>
      <c r="D26" s="32" t="str">
        <f aca="false">IF(A26="","",IF(SUMPRODUCT(MAX((Handler!$D$5:$D$504=A26)*ROW(Handler!$D$5:$D$504)))=0,0,INDEX(Handler!$M:$M,SUMPRODUCT(MAX((Handler!$D$5:$D$504=A26)*ROW(Handler!$D$5:$D$504))))))</f>
        <v/>
      </c>
      <c r="E26" s="32" t="str">
        <f aca="false">IF(A26="","",C26*D26)</f>
        <v/>
      </c>
      <c r="F26" s="38"/>
      <c r="G26" s="40" t="str">
        <f aca="false">IF(A26="","",IFERROR(INDEX(Handler!$H$5:$H$504,MATCH(A26,Handler!$D$5:$D$504,0)),""))</f>
        <v/>
      </c>
      <c r="H26" s="39"/>
      <c r="I26" s="32" t="str">
        <f aca="false">IF(A26="","",C26*F26*H26)</f>
        <v/>
      </c>
      <c r="J26" s="32" t="str">
        <f aca="false">IF(A26="","",I26-E26)</f>
        <v/>
      </c>
      <c r="K26" s="41" t="str">
        <f aca="false">IF(A26="","",IF(E26=0,0,J26/E26))</f>
        <v/>
      </c>
      <c r="L26" s="32" t="str">
        <f aca="false">IF(A26="","",SUMIFS(Handler!$N$5:$N$504,Handler!$D$5:$D$504,A26,Handler!$B$5:$B$504,"Salg"))</f>
        <v/>
      </c>
      <c r="M26" s="32" t="str">
        <f aca="false">IF(A26="","",SUMIFS(Handler!$K$5:$K$504,Handler!$D$5:$D$504,A26,Handler!$B$5:$B$504,"Udbytte"))</f>
        <v/>
      </c>
      <c r="N26" s="41" t="str">
        <f aca="false">IF(A26="","",IF($I$56=0,0,I26/$I$56))</f>
        <v/>
      </c>
    </row>
    <row r="27" customFormat="false" ht="15" hidden="false" customHeight="false" outlineLevel="0" collapsed="false">
      <c r="A27" s="36"/>
      <c r="B27" s="40" t="str">
        <f aca="false">IF(A27="","",IFERROR(INDEX(Handler!$C$5:$C$504,MATCH(A27,Handler!$D$5:$D$504,0)),""))</f>
        <v/>
      </c>
      <c r="C27" s="33" t="str">
        <f aca="false">IF(A27="","",SUMIFS(Handler!$F$5:$F$504,Handler!$D$5:$D$504,A27,Handler!$B$5:$B$504,"Køb")-SUMIFS(Handler!$F$5:$F$504,Handler!$D$5:$D$504,A27,Handler!$B$5:$B$504,"Salg"))</f>
        <v/>
      </c>
      <c r="D27" s="32" t="str">
        <f aca="false">IF(A27="","",IF(SUMPRODUCT(MAX((Handler!$D$5:$D$504=A27)*ROW(Handler!$D$5:$D$504)))=0,0,INDEX(Handler!$M:$M,SUMPRODUCT(MAX((Handler!$D$5:$D$504=A27)*ROW(Handler!$D$5:$D$504))))))</f>
        <v/>
      </c>
      <c r="E27" s="32" t="str">
        <f aca="false">IF(A27="","",C27*D27)</f>
        <v/>
      </c>
      <c r="F27" s="38"/>
      <c r="G27" s="40" t="str">
        <f aca="false">IF(A27="","",IFERROR(INDEX(Handler!$H$5:$H$504,MATCH(A27,Handler!$D$5:$D$504,0)),""))</f>
        <v/>
      </c>
      <c r="H27" s="39"/>
      <c r="I27" s="32" t="str">
        <f aca="false">IF(A27="","",C27*F27*H27)</f>
        <v/>
      </c>
      <c r="J27" s="32" t="str">
        <f aca="false">IF(A27="","",I27-E27)</f>
        <v/>
      </c>
      <c r="K27" s="41" t="str">
        <f aca="false">IF(A27="","",IF(E27=0,0,J27/E27))</f>
        <v/>
      </c>
      <c r="L27" s="32" t="str">
        <f aca="false">IF(A27="","",SUMIFS(Handler!$N$5:$N$504,Handler!$D$5:$D$504,A27,Handler!$B$5:$B$504,"Salg"))</f>
        <v/>
      </c>
      <c r="M27" s="32" t="str">
        <f aca="false">IF(A27="","",SUMIFS(Handler!$K$5:$K$504,Handler!$D$5:$D$504,A27,Handler!$B$5:$B$504,"Udbytte"))</f>
        <v/>
      </c>
      <c r="N27" s="41" t="str">
        <f aca="false">IF(A27="","",IF($I$56=0,0,I27/$I$56))</f>
        <v/>
      </c>
    </row>
    <row r="28" customFormat="false" ht="15" hidden="false" customHeight="false" outlineLevel="0" collapsed="false">
      <c r="A28" s="36"/>
      <c r="B28" s="40" t="str">
        <f aca="false">IF(A28="","",IFERROR(INDEX(Handler!$C$5:$C$504,MATCH(A28,Handler!$D$5:$D$504,0)),""))</f>
        <v/>
      </c>
      <c r="C28" s="33" t="str">
        <f aca="false">IF(A28="","",SUMIFS(Handler!$F$5:$F$504,Handler!$D$5:$D$504,A28,Handler!$B$5:$B$504,"Køb")-SUMIFS(Handler!$F$5:$F$504,Handler!$D$5:$D$504,A28,Handler!$B$5:$B$504,"Salg"))</f>
        <v/>
      </c>
      <c r="D28" s="32" t="str">
        <f aca="false">IF(A28="","",IF(SUMPRODUCT(MAX((Handler!$D$5:$D$504=A28)*ROW(Handler!$D$5:$D$504)))=0,0,INDEX(Handler!$M:$M,SUMPRODUCT(MAX((Handler!$D$5:$D$504=A28)*ROW(Handler!$D$5:$D$504))))))</f>
        <v/>
      </c>
      <c r="E28" s="32" t="str">
        <f aca="false">IF(A28="","",C28*D28)</f>
        <v/>
      </c>
      <c r="F28" s="38"/>
      <c r="G28" s="40" t="str">
        <f aca="false">IF(A28="","",IFERROR(INDEX(Handler!$H$5:$H$504,MATCH(A28,Handler!$D$5:$D$504,0)),""))</f>
        <v/>
      </c>
      <c r="H28" s="39"/>
      <c r="I28" s="32" t="str">
        <f aca="false">IF(A28="","",C28*F28*H28)</f>
        <v/>
      </c>
      <c r="J28" s="32" t="str">
        <f aca="false">IF(A28="","",I28-E28)</f>
        <v/>
      </c>
      <c r="K28" s="41" t="str">
        <f aca="false">IF(A28="","",IF(E28=0,0,J28/E28))</f>
        <v/>
      </c>
      <c r="L28" s="32" t="str">
        <f aca="false">IF(A28="","",SUMIFS(Handler!$N$5:$N$504,Handler!$D$5:$D$504,A28,Handler!$B$5:$B$504,"Salg"))</f>
        <v/>
      </c>
      <c r="M28" s="32" t="str">
        <f aca="false">IF(A28="","",SUMIFS(Handler!$K$5:$K$504,Handler!$D$5:$D$504,A28,Handler!$B$5:$B$504,"Udbytte"))</f>
        <v/>
      </c>
      <c r="N28" s="41" t="str">
        <f aca="false">IF(A28="","",IF($I$56=0,0,I28/$I$56))</f>
        <v/>
      </c>
    </row>
    <row r="29" customFormat="false" ht="15" hidden="false" customHeight="false" outlineLevel="0" collapsed="false">
      <c r="A29" s="36"/>
      <c r="B29" s="40" t="str">
        <f aca="false">IF(A29="","",IFERROR(INDEX(Handler!$C$5:$C$504,MATCH(A29,Handler!$D$5:$D$504,0)),""))</f>
        <v/>
      </c>
      <c r="C29" s="33" t="str">
        <f aca="false">IF(A29="","",SUMIFS(Handler!$F$5:$F$504,Handler!$D$5:$D$504,A29,Handler!$B$5:$B$504,"Køb")-SUMIFS(Handler!$F$5:$F$504,Handler!$D$5:$D$504,A29,Handler!$B$5:$B$504,"Salg"))</f>
        <v/>
      </c>
      <c r="D29" s="32" t="str">
        <f aca="false">IF(A29="","",IF(SUMPRODUCT(MAX((Handler!$D$5:$D$504=A29)*ROW(Handler!$D$5:$D$504)))=0,0,INDEX(Handler!$M:$M,SUMPRODUCT(MAX((Handler!$D$5:$D$504=A29)*ROW(Handler!$D$5:$D$504))))))</f>
        <v/>
      </c>
      <c r="E29" s="32" t="str">
        <f aca="false">IF(A29="","",C29*D29)</f>
        <v/>
      </c>
      <c r="F29" s="38"/>
      <c r="G29" s="40" t="str">
        <f aca="false">IF(A29="","",IFERROR(INDEX(Handler!$H$5:$H$504,MATCH(A29,Handler!$D$5:$D$504,0)),""))</f>
        <v/>
      </c>
      <c r="H29" s="39"/>
      <c r="I29" s="32" t="str">
        <f aca="false">IF(A29="","",C29*F29*H29)</f>
        <v/>
      </c>
      <c r="J29" s="32" t="str">
        <f aca="false">IF(A29="","",I29-E29)</f>
        <v/>
      </c>
      <c r="K29" s="41" t="str">
        <f aca="false">IF(A29="","",IF(E29=0,0,J29/E29))</f>
        <v/>
      </c>
      <c r="L29" s="32" t="str">
        <f aca="false">IF(A29="","",SUMIFS(Handler!$N$5:$N$504,Handler!$D$5:$D$504,A29,Handler!$B$5:$B$504,"Salg"))</f>
        <v/>
      </c>
      <c r="M29" s="32" t="str">
        <f aca="false">IF(A29="","",SUMIFS(Handler!$K$5:$K$504,Handler!$D$5:$D$504,A29,Handler!$B$5:$B$504,"Udbytte"))</f>
        <v/>
      </c>
      <c r="N29" s="41" t="str">
        <f aca="false">IF(A29="","",IF($I$56=0,0,I29/$I$56))</f>
        <v/>
      </c>
    </row>
    <row r="30" customFormat="false" ht="15" hidden="false" customHeight="false" outlineLevel="0" collapsed="false">
      <c r="A30" s="36"/>
      <c r="B30" s="40" t="str">
        <f aca="false">IF(A30="","",IFERROR(INDEX(Handler!$C$5:$C$504,MATCH(A30,Handler!$D$5:$D$504,0)),""))</f>
        <v/>
      </c>
      <c r="C30" s="33" t="str">
        <f aca="false">IF(A30="","",SUMIFS(Handler!$F$5:$F$504,Handler!$D$5:$D$504,A30,Handler!$B$5:$B$504,"Køb")-SUMIFS(Handler!$F$5:$F$504,Handler!$D$5:$D$504,A30,Handler!$B$5:$B$504,"Salg"))</f>
        <v/>
      </c>
      <c r="D30" s="32" t="str">
        <f aca="false">IF(A30="","",IF(SUMPRODUCT(MAX((Handler!$D$5:$D$504=A30)*ROW(Handler!$D$5:$D$504)))=0,0,INDEX(Handler!$M:$M,SUMPRODUCT(MAX((Handler!$D$5:$D$504=A30)*ROW(Handler!$D$5:$D$504))))))</f>
        <v/>
      </c>
      <c r="E30" s="32" t="str">
        <f aca="false">IF(A30="","",C30*D30)</f>
        <v/>
      </c>
      <c r="F30" s="38"/>
      <c r="G30" s="40" t="str">
        <f aca="false">IF(A30="","",IFERROR(INDEX(Handler!$H$5:$H$504,MATCH(A30,Handler!$D$5:$D$504,0)),""))</f>
        <v/>
      </c>
      <c r="H30" s="39"/>
      <c r="I30" s="32" t="str">
        <f aca="false">IF(A30="","",C30*F30*H30)</f>
        <v/>
      </c>
      <c r="J30" s="32" t="str">
        <f aca="false">IF(A30="","",I30-E30)</f>
        <v/>
      </c>
      <c r="K30" s="41" t="str">
        <f aca="false">IF(A30="","",IF(E30=0,0,J30/E30))</f>
        <v/>
      </c>
      <c r="L30" s="32" t="str">
        <f aca="false">IF(A30="","",SUMIFS(Handler!$N$5:$N$504,Handler!$D$5:$D$504,A30,Handler!$B$5:$B$504,"Salg"))</f>
        <v/>
      </c>
      <c r="M30" s="32" t="str">
        <f aca="false">IF(A30="","",SUMIFS(Handler!$K$5:$K$504,Handler!$D$5:$D$504,A30,Handler!$B$5:$B$504,"Udbytte"))</f>
        <v/>
      </c>
      <c r="N30" s="41" t="str">
        <f aca="false">IF(A30="","",IF($I$56=0,0,I30/$I$56))</f>
        <v/>
      </c>
    </row>
    <row r="31" customFormat="false" ht="15" hidden="false" customHeight="false" outlineLevel="0" collapsed="false">
      <c r="A31" s="36"/>
      <c r="B31" s="40" t="str">
        <f aca="false">IF(A31="","",IFERROR(INDEX(Handler!$C$5:$C$504,MATCH(A31,Handler!$D$5:$D$504,0)),""))</f>
        <v/>
      </c>
      <c r="C31" s="33" t="str">
        <f aca="false">IF(A31="","",SUMIFS(Handler!$F$5:$F$504,Handler!$D$5:$D$504,A31,Handler!$B$5:$B$504,"Køb")-SUMIFS(Handler!$F$5:$F$504,Handler!$D$5:$D$504,A31,Handler!$B$5:$B$504,"Salg"))</f>
        <v/>
      </c>
      <c r="D31" s="32" t="str">
        <f aca="false">IF(A31="","",IF(SUMPRODUCT(MAX((Handler!$D$5:$D$504=A31)*ROW(Handler!$D$5:$D$504)))=0,0,INDEX(Handler!$M:$M,SUMPRODUCT(MAX((Handler!$D$5:$D$504=A31)*ROW(Handler!$D$5:$D$504))))))</f>
        <v/>
      </c>
      <c r="E31" s="32" t="str">
        <f aca="false">IF(A31="","",C31*D31)</f>
        <v/>
      </c>
      <c r="F31" s="38"/>
      <c r="G31" s="40" t="str">
        <f aca="false">IF(A31="","",IFERROR(INDEX(Handler!$H$5:$H$504,MATCH(A31,Handler!$D$5:$D$504,0)),""))</f>
        <v/>
      </c>
      <c r="H31" s="39"/>
      <c r="I31" s="32" t="str">
        <f aca="false">IF(A31="","",C31*F31*H31)</f>
        <v/>
      </c>
      <c r="J31" s="32" t="str">
        <f aca="false">IF(A31="","",I31-E31)</f>
        <v/>
      </c>
      <c r="K31" s="41" t="str">
        <f aca="false">IF(A31="","",IF(E31=0,0,J31/E31))</f>
        <v/>
      </c>
      <c r="L31" s="32" t="str">
        <f aca="false">IF(A31="","",SUMIFS(Handler!$N$5:$N$504,Handler!$D$5:$D$504,A31,Handler!$B$5:$B$504,"Salg"))</f>
        <v/>
      </c>
      <c r="M31" s="32" t="str">
        <f aca="false">IF(A31="","",SUMIFS(Handler!$K$5:$K$504,Handler!$D$5:$D$504,A31,Handler!$B$5:$B$504,"Udbytte"))</f>
        <v/>
      </c>
      <c r="N31" s="41" t="str">
        <f aca="false">IF(A31="","",IF($I$56=0,0,I31/$I$56))</f>
        <v/>
      </c>
    </row>
    <row r="32" customFormat="false" ht="15" hidden="false" customHeight="false" outlineLevel="0" collapsed="false">
      <c r="A32" s="36"/>
      <c r="B32" s="40" t="str">
        <f aca="false">IF(A32="","",IFERROR(INDEX(Handler!$C$5:$C$504,MATCH(A32,Handler!$D$5:$D$504,0)),""))</f>
        <v/>
      </c>
      <c r="C32" s="33" t="str">
        <f aca="false">IF(A32="","",SUMIFS(Handler!$F$5:$F$504,Handler!$D$5:$D$504,A32,Handler!$B$5:$B$504,"Køb")-SUMIFS(Handler!$F$5:$F$504,Handler!$D$5:$D$504,A32,Handler!$B$5:$B$504,"Salg"))</f>
        <v/>
      </c>
      <c r="D32" s="32" t="str">
        <f aca="false">IF(A32="","",IF(SUMPRODUCT(MAX((Handler!$D$5:$D$504=A32)*ROW(Handler!$D$5:$D$504)))=0,0,INDEX(Handler!$M:$M,SUMPRODUCT(MAX((Handler!$D$5:$D$504=A32)*ROW(Handler!$D$5:$D$504))))))</f>
        <v/>
      </c>
      <c r="E32" s="32" t="str">
        <f aca="false">IF(A32="","",C32*D32)</f>
        <v/>
      </c>
      <c r="F32" s="38"/>
      <c r="G32" s="40" t="str">
        <f aca="false">IF(A32="","",IFERROR(INDEX(Handler!$H$5:$H$504,MATCH(A32,Handler!$D$5:$D$504,0)),""))</f>
        <v/>
      </c>
      <c r="H32" s="39"/>
      <c r="I32" s="32" t="str">
        <f aca="false">IF(A32="","",C32*F32*H32)</f>
        <v/>
      </c>
      <c r="J32" s="32" t="str">
        <f aca="false">IF(A32="","",I32-E32)</f>
        <v/>
      </c>
      <c r="K32" s="41" t="str">
        <f aca="false">IF(A32="","",IF(E32=0,0,J32/E32))</f>
        <v/>
      </c>
      <c r="L32" s="32" t="str">
        <f aca="false">IF(A32="","",SUMIFS(Handler!$N$5:$N$504,Handler!$D$5:$D$504,A32,Handler!$B$5:$B$504,"Salg"))</f>
        <v/>
      </c>
      <c r="M32" s="32" t="str">
        <f aca="false">IF(A32="","",SUMIFS(Handler!$K$5:$K$504,Handler!$D$5:$D$504,A32,Handler!$B$5:$B$504,"Udbytte"))</f>
        <v/>
      </c>
      <c r="N32" s="41" t="str">
        <f aca="false">IF(A32="","",IF($I$56=0,0,I32/$I$56))</f>
        <v/>
      </c>
    </row>
    <row r="33" customFormat="false" ht="15" hidden="false" customHeight="false" outlineLevel="0" collapsed="false">
      <c r="A33" s="36"/>
      <c r="B33" s="40" t="str">
        <f aca="false">IF(A33="","",IFERROR(INDEX(Handler!$C$5:$C$504,MATCH(A33,Handler!$D$5:$D$504,0)),""))</f>
        <v/>
      </c>
      <c r="C33" s="33" t="str">
        <f aca="false">IF(A33="","",SUMIFS(Handler!$F$5:$F$504,Handler!$D$5:$D$504,A33,Handler!$B$5:$B$504,"Køb")-SUMIFS(Handler!$F$5:$F$504,Handler!$D$5:$D$504,A33,Handler!$B$5:$B$504,"Salg"))</f>
        <v/>
      </c>
      <c r="D33" s="32" t="str">
        <f aca="false">IF(A33="","",IF(SUMPRODUCT(MAX((Handler!$D$5:$D$504=A33)*ROW(Handler!$D$5:$D$504)))=0,0,INDEX(Handler!$M:$M,SUMPRODUCT(MAX((Handler!$D$5:$D$504=A33)*ROW(Handler!$D$5:$D$504))))))</f>
        <v/>
      </c>
      <c r="E33" s="32" t="str">
        <f aca="false">IF(A33="","",C33*D33)</f>
        <v/>
      </c>
      <c r="F33" s="38"/>
      <c r="G33" s="40" t="str">
        <f aca="false">IF(A33="","",IFERROR(INDEX(Handler!$H$5:$H$504,MATCH(A33,Handler!$D$5:$D$504,0)),""))</f>
        <v/>
      </c>
      <c r="H33" s="39"/>
      <c r="I33" s="32" t="str">
        <f aca="false">IF(A33="","",C33*F33*H33)</f>
        <v/>
      </c>
      <c r="J33" s="32" t="str">
        <f aca="false">IF(A33="","",I33-E33)</f>
        <v/>
      </c>
      <c r="K33" s="41" t="str">
        <f aca="false">IF(A33="","",IF(E33=0,0,J33/E33))</f>
        <v/>
      </c>
      <c r="L33" s="32" t="str">
        <f aca="false">IF(A33="","",SUMIFS(Handler!$N$5:$N$504,Handler!$D$5:$D$504,A33,Handler!$B$5:$B$504,"Salg"))</f>
        <v/>
      </c>
      <c r="M33" s="32" t="str">
        <f aca="false">IF(A33="","",SUMIFS(Handler!$K$5:$K$504,Handler!$D$5:$D$504,A33,Handler!$B$5:$B$504,"Udbytte"))</f>
        <v/>
      </c>
      <c r="N33" s="41" t="str">
        <f aca="false">IF(A33="","",IF($I$56=0,0,I33/$I$56))</f>
        <v/>
      </c>
    </row>
    <row r="34" customFormat="false" ht="15" hidden="false" customHeight="false" outlineLevel="0" collapsed="false">
      <c r="A34" s="36"/>
      <c r="B34" s="40" t="str">
        <f aca="false">IF(A34="","",IFERROR(INDEX(Handler!$C$5:$C$504,MATCH(A34,Handler!$D$5:$D$504,0)),""))</f>
        <v/>
      </c>
      <c r="C34" s="33" t="str">
        <f aca="false">IF(A34="","",SUMIFS(Handler!$F$5:$F$504,Handler!$D$5:$D$504,A34,Handler!$B$5:$B$504,"Køb")-SUMIFS(Handler!$F$5:$F$504,Handler!$D$5:$D$504,A34,Handler!$B$5:$B$504,"Salg"))</f>
        <v/>
      </c>
      <c r="D34" s="32" t="str">
        <f aca="false">IF(A34="","",IF(SUMPRODUCT(MAX((Handler!$D$5:$D$504=A34)*ROW(Handler!$D$5:$D$504)))=0,0,INDEX(Handler!$M:$M,SUMPRODUCT(MAX((Handler!$D$5:$D$504=A34)*ROW(Handler!$D$5:$D$504))))))</f>
        <v/>
      </c>
      <c r="E34" s="32" t="str">
        <f aca="false">IF(A34="","",C34*D34)</f>
        <v/>
      </c>
      <c r="F34" s="38"/>
      <c r="G34" s="40" t="str">
        <f aca="false">IF(A34="","",IFERROR(INDEX(Handler!$H$5:$H$504,MATCH(A34,Handler!$D$5:$D$504,0)),""))</f>
        <v/>
      </c>
      <c r="H34" s="39"/>
      <c r="I34" s="32" t="str">
        <f aca="false">IF(A34="","",C34*F34*H34)</f>
        <v/>
      </c>
      <c r="J34" s="32" t="str">
        <f aca="false">IF(A34="","",I34-E34)</f>
        <v/>
      </c>
      <c r="K34" s="41" t="str">
        <f aca="false">IF(A34="","",IF(E34=0,0,J34/E34))</f>
        <v/>
      </c>
      <c r="L34" s="32" t="str">
        <f aca="false">IF(A34="","",SUMIFS(Handler!$N$5:$N$504,Handler!$D$5:$D$504,A34,Handler!$B$5:$B$504,"Salg"))</f>
        <v/>
      </c>
      <c r="M34" s="32" t="str">
        <f aca="false">IF(A34="","",SUMIFS(Handler!$K$5:$K$504,Handler!$D$5:$D$504,A34,Handler!$B$5:$B$504,"Udbytte"))</f>
        <v/>
      </c>
      <c r="N34" s="41" t="str">
        <f aca="false">IF(A34="","",IF($I$56=0,0,I34/$I$56))</f>
        <v/>
      </c>
    </row>
    <row r="35" customFormat="false" ht="15" hidden="false" customHeight="false" outlineLevel="0" collapsed="false">
      <c r="A35" s="36"/>
      <c r="B35" s="40" t="str">
        <f aca="false">IF(A35="","",IFERROR(INDEX(Handler!$C$5:$C$504,MATCH(A35,Handler!$D$5:$D$504,0)),""))</f>
        <v/>
      </c>
      <c r="C35" s="33" t="str">
        <f aca="false">IF(A35="","",SUMIFS(Handler!$F$5:$F$504,Handler!$D$5:$D$504,A35,Handler!$B$5:$B$504,"Køb")-SUMIFS(Handler!$F$5:$F$504,Handler!$D$5:$D$504,A35,Handler!$B$5:$B$504,"Salg"))</f>
        <v/>
      </c>
      <c r="D35" s="32" t="str">
        <f aca="false">IF(A35="","",IF(SUMPRODUCT(MAX((Handler!$D$5:$D$504=A35)*ROW(Handler!$D$5:$D$504)))=0,0,INDEX(Handler!$M:$M,SUMPRODUCT(MAX((Handler!$D$5:$D$504=A35)*ROW(Handler!$D$5:$D$504))))))</f>
        <v/>
      </c>
      <c r="E35" s="32" t="str">
        <f aca="false">IF(A35="","",C35*D35)</f>
        <v/>
      </c>
      <c r="F35" s="38"/>
      <c r="G35" s="40" t="str">
        <f aca="false">IF(A35="","",IFERROR(INDEX(Handler!$H$5:$H$504,MATCH(A35,Handler!$D$5:$D$504,0)),""))</f>
        <v/>
      </c>
      <c r="H35" s="39"/>
      <c r="I35" s="32" t="str">
        <f aca="false">IF(A35="","",C35*F35*H35)</f>
        <v/>
      </c>
      <c r="J35" s="32" t="str">
        <f aca="false">IF(A35="","",I35-E35)</f>
        <v/>
      </c>
      <c r="K35" s="41" t="str">
        <f aca="false">IF(A35="","",IF(E35=0,0,J35/E35))</f>
        <v/>
      </c>
      <c r="L35" s="32" t="str">
        <f aca="false">IF(A35="","",SUMIFS(Handler!$N$5:$N$504,Handler!$D$5:$D$504,A35,Handler!$B$5:$B$504,"Salg"))</f>
        <v/>
      </c>
      <c r="M35" s="32" t="str">
        <f aca="false">IF(A35="","",SUMIFS(Handler!$K$5:$K$504,Handler!$D$5:$D$504,A35,Handler!$B$5:$B$504,"Udbytte"))</f>
        <v/>
      </c>
      <c r="N35" s="41" t="str">
        <f aca="false">IF(A35="","",IF($I$56=0,0,I35/$I$56))</f>
        <v/>
      </c>
    </row>
    <row r="36" customFormat="false" ht="15" hidden="false" customHeight="false" outlineLevel="0" collapsed="false">
      <c r="A36" s="36"/>
      <c r="B36" s="40" t="str">
        <f aca="false">IF(A36="","",IFERROR(INDEX(Handler!$C$5:$C$504,MATCH(A36,Handler!$D$5:$D$504,0)),""))</f>
        <v/>
      </c>
      <c r="C36" s="33" t="str">
        <f aca="false">IF(A36="","",SUMIFS(Handler!$F$5:$F$504,Handler!$D$5:$D$504,A36,Handler!$B$5:$B$504,"Køb")-SUMIFS(Handler!$F$5:$F$504,Handler!$D$5:$D$504,A36,Handler!$B$5:$B$504,"Salg"))</f>
        <v/>
      </c>
      <c r="D36" s="32" t="str">
        <f aca="false">IF(A36="","",IF(SUMPRODUCT(MAX((Handler!$D$5:$D$504=A36)*ROW(Handler!$D$5:$D$504)))=0,0,INDEX(Handler!$M:$M,SUMPRODUCT(MAX((Handler!$D$5:$D$504=A36)*ROW(Handler!$D$5:$D$504))))))</f>
        <v/>
      </c>
      <c r="E36" s="32" t="str">
        <f aca="false">IF(A36="","",C36*D36)</f>
        <v/>
      </c>
      <c r="F36" s="38"/>
      <c r="G36" s="40" t="str">
        <f aca="false">IF(A36="","",IFERROR(INDEX(Handler!$H$5:$H$504,MATCH(A36,Handler!$D$5:$D$504,0)),""))</f>
        <v/>
      </c>
      <c r="H36" s="39"/>
      <c r="I36" s="32" t="str">
        <f aca="false">IF(A36="","",C36*F36*H36)</f>
        <v/>
      </c>
      <c r="J36" s="32" t="str">
        <f aca="false">IF(A36="","",I36-E36)</f>
        <v/>
      </c>
      <c r="K36" s="41" t="str">
        <f aca="false">IF(A36="","",IF(E36=0,0,J36/E36))</f>
        <v/>
      </c>
      <c r="L36" s="32" t="str">
        <f aca="false">IF(A36="","",SUMIFS(Handler!$N$5:$N$504,Handler!$D$5:$D$504,A36,Handler!$B$5:$B$504,"Salg"))</f>
        <v/>
      </c>
      <c r="M36" s="32" t="str">
        <f aca="false">IF(A36="","",SUMIFS(Handler!$K$5:$K$504,Handler!$D$5:$D$504,A36,Handler!$B$5:$B$504,"Udbytte"))</f>
        <v/>
      </c>
      <c r="N36" s="41" t="str">
        <f aca="false">IF(A36="","",IF($I$56=0,0,I36/$I$56))</f>
        <v/>
      </c>
    </row>
    <row r="37" customFormat="false" ht="15" hidden="false" customHeight="false" outlineLevel="0" collapsed="false">
      <c r="A37" s="36"/>
      <c r="B37" s="40" t="str">
        <f aca="false">IF(A37="","",IFERROR(INDEX(Handler!$C$5:$C$504,MATCH(A37,Handler!$D$5:$D$504,0)),""))</f>
        <v/>
      </c>
      <c r="C37" s="33" t="str">
        <f aca="false">IF(A37="","",SUMIFS(Handler!$F$5:$F$504,Handler!$D$5:$D$504,A37,Handler!$B$5:$B$504,"Køb")-SUMIFS(Handler!$F$5:$F$504,Handler!$D$5:$D$504,A37,Handler!$B$5:$B$504,"Salg"))</f>
        <v/>
      </c>
      <c r="D37" s="32" t="str">
        <f aca="false">IF(A37="","",IF(SUMPRODUCT(MAX((Handler!$D$5:$D$504=A37)*ROW(Handler!$D$5:$D$504)))=0,0,INDEX(Handler!$M:$M,SUMPRODUCT(MAX((Handler!$D$5:$D$504=A37)*ROW(Handler!$D$5:$D$504))))))</f>
        <v/>
      </c>
      <c r="E37" s="32" t="str">
        <f aca="false">IF(A37="","",C37*D37)</f>
        <v/>
      </c>
      <c r="F37" s="38"/>
      <c r="G37" s="40" t="str">
        <f aca="false">IF(A37="","",IFERROR(INDEX(Handler!$H$5:$H$504,MATCH(A37,Handler!$D$5:$D$504,0)),""))</f>
        <v/>
      </c>
      <c r="H37" s="39"/>
      <c r="I37" s="32" t="str">
        <f aca="false">IF(A37="","",C37*F37*H37)</f>
        <v/>
      </c>
      <c r="J37" s="32" t="str">
        <f aca="false">IF(A37="","",I37-E37)</f>
        <v/>
      </c>
      <c r="K37" s="41" t="str">
        <f aca="false">IF(A37="","",IF(E37=0,0,J37/E37))</f>
        <v/>
      </c>
      <c r="L37" s="32" t="str">
        <f aca="false">IF(A37="","",SUMIFS(Handler!$N$5:$N$504,Handler!$D$5:$D$504,A37,Handler!$B$5:$B$504,"Salg"))</f>
        <v/>
      </c>
      <c r="M37" s="32" t="str">
        <f aca="false">IF(A37="","",SUMIFS(Handler!$K$5:$K$504,Handler!$D$5:$D$504,A37,Handler!$B$5:$B$504,"Udbytte"))</f>
        <v/>
      </c>
      <c r="N37" s="41" t="str">
        <f aca="false">IF(A37="","",IF($I$56=0,0,I37/$I$56))</f>
        <v/>
      </c>
    </row>
    <row r="38" customFormat="false" ht="15" hidden="false" customHeight="false" outlineLevel="0" collapsed="false">
      <c r="A38" s="36"/>
      <c r="B38" s="40" t="str">
        <f aca="false">IF(A38="","",IFERROR(INDEX(Handler!$C$5:$C$504,MATCH(A38,Handler!$D$5:$D$504,0)),""))</f>
        <v/>
      </c>
      <c r="C38" s="33" t="str">
        <f aca="false">IF(A38="","",SUMIFS(Handler!$F$5:$F$504,Handler!$D$5:$D$504,A38,Handler!$B$5:$B$504,"Køb")-SUMIFS(Handler!$F$5:$F$504,Handler!$D$5:$D$504,A38,Handler!$B$5:$B$504,"Salg"))</f>
        <v/>
      </c>
      <c r="D38" s="32" t="str">
        <f aca="false">IF(A38="","",IF(SUMPRODUCT(MAX((Handler!$D$5:$D$504=A38)*ROW(Handler!$D$5:$D$504)))=0,0,INDEX(Handler!$M:$M,SUMPRODUCT(MAX((Handler!$D$5:$D$504=A38)*ROW(Handler!$D$5:$D$504))))))</f>
        <v/>
      </c>
      <c r="E38" s="32" t="str">
        <f aca="false">IF(A38="","",C38*D38)</f>
        <v/>
      </c>
      <c r="F38" s="38"/>
      <c r="G38" s="40" t="str">
        <f aca="false">IF(A38="","",IFERROR(INDEX(Handler!$H$5:$H$504,MATCH(A38,Handler!$D$5:$D$504,0)),""))</f>
        <v/>
      </c>
      <c r="H38" s="39"/>
      <c r="I38" s="32" t="str">
        <f aca="false">IF(A38="","",C38*F38*H38)</f>
        <v/>
      </c>
      <c r="J38" s="32" t="str">
        <f aca="false">IF(A38="","",I38-E38)</f>
        <v/>
      </c>
      <c r="K38" s="41" t="str">
        <f aca="false">IF(A38="","",IF(E38=0,0,J38/E38))</f>
        <v/>
      </c>
      <c r="L38" s="32" t="str">
        <f aca="false">IF(A38="","",SUMIFS(Handler!$N$5:$N$504,Handler!$D$5:$D$504,A38,Handler!$B$5:$B$504,"Salg"))</f>
        <v/>
      </c>
      <c r="M38" s="32" t="str">
        <f aca="false">IF(A38="","",SUMIFS(Handler!$K$5:$K$504,Handler!$D$5:$D$504,A38,Handler!$B$5:$B$504,"Udbytte"))</f>
        <v/>
      </c>
      <c r="N38" s="41" t="str">
        <f aca="false">IF(A38="","",IF($I$56=0,0,I38/$I$56))</f>
        <v/>
      </c>
    </row>
    <row r="39" customFormat="false" ht="15" hidden="false" customHeight="false" outlineLevel="0" collapsed="false">
      <c r="A39" s="36"/>
      <c r="B39" s="40" t="str">
        <f aca="false">IF(A39="","",IFERROR(INDEX(Handler!$C$5:$C$504,MATCH(A39,Handler!$D$5:$D$504,0)),""))</f>
        <v/>
      </c>
      <c r="C39" s="33" t="str">
        <f aca="false">IF(A39="","",SUMIFS(Handler!$F$5:$F$504,Handler!$D$5:$D$504,A39,Handler!$B$5:$B$504,"Køb")-SUMIFS(Handler!$F$5:$F$504,Handler!$D$5:$D$504,A39,Handler!$B$5:$B$504,"Salg"))</f>
        <v/>
      </c>
      <c r="D39" s="32" t="str">
        <f aca="false">IF(A39="","",IF(SUMPRODUCT(MAX((Handler!$D$5:$D$504=A39)*ROW(Handler!$D$5:$D$504)))=0,0,INDEX(Handler!$M:$M,SUMPRODUCT(MAX((Handler!$D$5:$D$504=A39)*ROW(Handler!$D$5:$D$504))))))</f>
        <v/>
      </c>
      <c r="E39" s="32" t="str">
        <f aca="false">IF(A39="","",C39*D39)</f>
        <v/>
      </c>
      <c r="F39" s="38"/>
      <c r="G39" s="40" t="str">
        <f aca="false">IF(A39="","",IFERROR(INDEX(Handler!$H$5:$H$504,MATCH(A39,Handler!$D$5:$D$504,0)),""))</f>
        <v/>
      </c>
      <c r="H39" s="39"/>
      <c r="I39" s="32" t="str">
        <f aca="false">IF(A39="","",C39*F39*H39)</f>
        <v/>
      </c>
      <c r="J39" s="32" t="str">
        <f aca="false">IF(A39="","",I39-E39)</f>
        <v/>
      </c>
      <c r="K39" s="41" t="str">
        <f aca="false">IF(A39="","",IF(E39=0,0,J39/E39))</f>
        <v/>
      </c>
      <c r="L39" s="32" t="str">
        <f aca="false">IF(A39="","",SUMIFS(Handler!$N$5:$N$504,Handler!$D$5:$D$504,A39,Handler!$B$5:$B$504,"Salg"))</f>
        <v/>
      </c>
      <c r="M39" s="32" t="str">
        <f aca="false">IF(A39="","",SUMIFS(Handler!$K$5:$K$504,Handler!$D$5:$D$504,A39,Handler!$B$5:$B$504,"Udbytte"))</f>
        <v/>
      </c>
      <c r="N39" s="41" t="str">
        <f aca="false">IF(A39="","",IF($I$56=0,0,I39/$I$56))</f>
        <v/>
      </c>
    </row>
    <row r="40" customFormat="false" ht="15" hidden="false" customHeight="false" outlineLevel="0" collapsed="false">
      <c r="A40" s="36"/>
      <c r="B40" s="40" t="str">
        <f aca="false">IF(A40="","",IFERROR(INDEX(Handler!$C$5:$C$504,MATCH(A40,Handler!$D$5:$D$504,0)),""))</f>
        <v/>
      </c>
      <c r="C40" s="33" t="str">
        <f aca="false">IF(A40="","",SUMIFS(Handler!$F$5:$F$504,Handler!$D$5:$D$504,A40,Handler!$B$5:$B$504,"Køb")-SUMIFS(Handler!$F$5:$F$504,Handler!$D$5:$D$504,A40,Handler!$B$5:$B$504,"Salg"))</f>
        <v/>
      </c>
      <c r="D40" s="32" t="str">
        <f aca="false">IF(A40="","",IF(SUMPRODUCT(MAX((Handler!$D$5:$D$504=A40)*ROW(Handler!$D$5:$D$504)))=0,0,INDEX(Handler!$M:$M,SUMPRODUCT(MAX((Handler!$D$5:$D$504=A40)*ROW(Handler!$D$5:$D$504))))))</f>
        <v/>
      </c>
      <c r="E40" s="32" t="str">
        <f aca="false">IF(A40="","",C40*D40)</f>
        <v/>
      </c>
      <c r="F40" s="38"/>
      <c r="G40" s="40" t="str">
        <f aca="false">IF(A40="","",IFERROR(INDEX(Handler!$H$5:$H$504,MATCH(A40,Handler!$D$5:$D$504,0)),""))</f>
        <v/>
      </c>
      <c r="H40" s="39"/>
      <c r="I40" s="32" t="str">
        <f aca="false">IF(A40="","",C40*F40*H40)</f>
        <v/>
      </c>
      <c r="J40" s="32" t="str">
        <f aca="false">IF(A40="","",I40-E40)</f>
        <v/>
      </c>
      <c r="K40" s="41" t="str">
        <f aca="false">IF(A40="","",IF(E40=0,0,J40/E40))</f>
        <v/>
      </c>
      <c r="L40" s="32" t="str">
        <f aca="false">IF(A40="","",SUMIFS(Handler!$N$5:$N$504,Handler!$D$5:$D$504,A40,Handler!$B$5:$B$504,"Salg"))</f>
        <v/>
      </c>
      <c r="M40" s="32" t="str">
        <f aca="false">IF(A40="","",SUMIFS(Handler!$K$5:$K$504,Handler!$D$5:$D$504,A40,Handler!$B$5:$B$504,"Udbytte"))</f>
        <v/>
      </c>
      <c r="N40" s="41" t="str">
        <f aca="false">IF(A40="","",IF($I$56=0,0,I40/$I$56))</f>
        <v/>
      </c>
    </row>
    <row r="41" customFormat="false" ht="15" hidden="false" customHeight="false" outlineLevel="0" collapsed="false">
      <c r="A41" s="36"/>
      <c r="B41" s="40" t="str">
        <f aca="false">IF(A41="","",IFERROR(INDEX(Handler!$C$5:$C$504,MATCH(A41,Handler!$D$5:$D$504,0)),""))</f>
        <v/>
      </c>
      <c r="C41" s="33" t="str">
        <f aca="false">IF(A41="","",SUMIFS(Handler!$F$5:$F$504,Handler!$D$5:$D$504,A41,Handler!$B$5:$B$504,"Køb")-SUMIFS(Handler!$F$5:$F$504,Handler!$D$5:$D$504,A41,Handler!$B$5:$B$504,"Salg"))</f>
        <v/>
      </c>
      <c r="D41" s="32" t="str">
        <f aca="false">IF(A41="","",IF(SUMPRODUCT(MAX((Handler!$D$5:$D$504=A41)*ROW(Handler!$D$5:$D$504)))=0,0,INDEX(Handler!$M:$M,SUMPRODUCT(MAX((Handler!$D$5:$D$504=A41)*ROW(Handler!$D$5:$D$504))))))</f>
        <v/>
      </c>
      <c r="E41" s="32" t="str">
        <f aca="false">IF(A41="","",C41*D41)</f>
        <v/>
      </c>
      <c r="F41" s="38"/>
      <c r="G41" s="40" t="str">
        <f aca="false">IF(A41="","",IFERROR(INDEX(Handler!$H$5:$H$504,MATCH(A41,Handler!$D$5:$D$504,0)),""))</f>
        <v/>
      </c>
      <c r="H41" s="39"/>
      <c r="I41" s="32" t="str">
        <f aca="false">IF(A41="","",C41*F41*H41)</f>
        <v/>
      </c>
      <c r="J41" s="32" t="str">
        <f aca="false">IF(A41="","",I41-E41)</f>
        <v/>
      </c>
      <c r="K41" s="41" t="str">
        <f aca="false">IF(A41="","",IF(E41=0,0,J41/E41))</f>
        <v/>
      </c>
      <c r="L41" s="32" t="str">
        <f aca="false">IF(A41="","",SUMIFS(Handler!$N$5:$N$504,Handler!$D$5:$D$504,A41,Handler!$B$5:$B$504,"Salg"))</f>
        <v/>
      </c>
      <c r="M41" s="32" t="str">
        <f aca="false">IF(A41="","",SUMIFS(Handler!$K$5:$K$504,Handler!$D$5:$D$504,A41,Handler!$B$5:$B$504,"Udbytte"))</f>
        <v/>
      </c>
      <c r="N41" s="41" t="str">
        <f aca="false">IF(A41="","",IF($I$56=0,0,I41/$I$56))</f>
        <v/>
      </c>
    </row>
    <row r="42" customFormat="false" ht="15" hidden="false" customHeight="false" outlineLevel="0" collapsed="false">
      <c r="A42" s="36"/>
      <c r="B42" s="40" t="str">
        <f aca="false">IF(A42="","",IFERROR(INDEX(Handler!$C$5:$C$504,MATCH(A42,Handler!$D$5:$D$504,0)),""))</f>
        <v/>
      </c>
      <c r="C42" s="33" t="str">
        <f aca="false">IF(A42="","",SUMIFS(Handler!$F$5:$F$504,Handler!$D$5:$D$504,A42,Handler!$B$5:$B$504,"Køb")-SUMIFS(Handler!$F$5:$F$504,Handler!$D$5:$D$504,A42,Handler!$B$5:$B$504,"Salg"))</f>
        <v/>
      </c>
      <c r="D42" s="32" t="str">
        <f aca="false">IF(A42="","",IF(SUMPRODUCT(MAX((Handler!$D$5:$D$504=A42)*ROW(Handler!$D$5:$D$504)))=0,0,INDEX(Handler!$M:$M,SUMPRODUCT(MAX((Handler!$D$5:$D$504=A42)*ROW(Handler!$D$5:$D$504))))))</f>
        <v/>
      </c>
      <c r="E42" s="32" t="str">
        <f aca="false">IF(A42="","",C42*D42)</f>
        <v/>
      </c>
      <c r="F42" s="38"/>
      <c r="G42" s="40" t="str">
        <f aca="false">IF(A42="","",IFERROR(INDEX(Handler!$H$5:$H$504,MATCH(A42,Handler!$D$5:$D$504,0)),""))</f>
        <v/>
      </c>
      <c r="H42" s="39"/>
      <c r="I42" s="32" t="str">
        <f aca="false">IF(A42="","",C42*F42*H42)</f>
        <v/>
      </c>
      <c r="J42" s="32" t="str">
        <f aca="false">IF(A42="","",I42-E42)</f>
        <v/>
      </c>
      <c r="K42" s="41" t="str">
        <f aca="false">IF(A42="","",IF(E42=0,0,J42/E42))</f>
        <v/>
      </c>
      <c r="L42" s="32" t="str">
        <f aca="false">IF(A42="","",SUMIFS(Handler!$N$5:$N$504,Handler!$D$5:$D$504,A42,Handler!$B$5:$B$504,"Salg"))</f>
        <v/>
      </c>
      <c r="M42" s="32" t="str">
        <f aca="false">IF(A42="","",SUMIFS(Handler!$K$5:$K$504,Handler!$D$5:$D$504,A42,Handler!$B$5:$B$504,"Udbytte"))</f>
        <v/>
      </c>
      <c r="N42" s="41" t="str">
        <f aca="false">IF(A42="","",IF($I$56=0,0,I42/$I$56))</f>
        <v/>
      </c>
    </row>
    <row r="43" customFormat="false" ht="15" hidden="false" customHeight="false" outlineLevel="0" collapsed="false">
      <c r="A43" s="36"/>
      <c r="B43" s="40" t="str">
        <f aca="false">IF(A43="","",IFERROR(INDEX(Handler!$C$5:$C$504,MATCH(A43,Handler!$D$5:$D$504,0)),""))</f>
        <v/>
      </c>
      <c r="C43" s="33" t="str">
        <f aca="false">IF(A43="","",SUMIFS(Handler!$F$5:$F$504,Handler!$D$5:$D$504,A43,Handler!$B$5:$B$504,"Køb")-SUMIFS(Handler!$F$5:$F$504,Handler!$D$5:$D$504,A43,Handler!$B$5:$B$504,"Salg"))</f>
        <v/>
      </c>
      <c r="D43" s="32" t="str">
        <f aca="false">IF(A43="","",IF(SUMPRODUCT(MAX((Handler!$D$5:$D$504=A43)*ROW(Handler!$D$5:$D$504)))=0,0,INDEX(Handler!$M:$M,SUMPRODUCT(MAX((Handler!$D$5:$D$504=A43)*ROW(Handler!$D$5:$D$504))))))</f>
        <v/>
      </c>
      <c r="E43" s="32" t="str">
        <f aca="false">IF(A43="","",C43*D43)</f>
        <v/>
      </c>
      <c r="F43" s="38"/>
      <c r="G43" s="40" t="str">
        <f aca="false">IF(A43="","",IFERROR(INDEX(Handler!$H$5:$H$504,MATCH(A43,Handler!$D$5:$D$504,0)),""))</f>
        <v/>
      </c>
      <c r="H43" s="39"/>
      <c r="I43" s="32" t="str">
        <f aca="false">IF(A43="","",C43*F43*H43)</f>
        <v/>
      </c>
      <c r="J43" s="32" t="str">
        <f aca="false">IF(A43="","",I43-E43)</f>
        <v/>
      </c>
      <c r="K43" s="41" t="str">
        <f aca="false">IF(A43="","",IF(E43=0,0,J43/E43))</f>
        <v/>
      </c>
      <c r="L43" s="32" t="str">
        <f aca="false">IF(A43="","",SUMIFS(Handler!$N$5:$N$504,Handler!$D$5:$D$504,A43,Handler!$B$5:$B$504,"Salg"))</f>
        <v/>
      </c>
      <c r="M43" s="32" t="str">
        <f aca="false">IF(A43="","",SUMIFS(Handler!$K$5:$K$504,Handler!$D$5:$D$504,A43,Handler!$B$5:$B$504,"Udbytte"))</f>
        <v/>
      </c>
      <c r="N43" s="41" t="str">
        <f aca="false">IF(A43="","",IF($I$56=0,0,I43/$I$56))</f>
        <v/>
      </c>
    </row>
    <row r="44" customFormat="false" ht="15" hidden="false" customHeight="false" outlineLevel="0" collapsed="false">
      <c r="A44" s="36"/>
      <c r="B44" s="40" t="str">
        <f aca="false">IF(A44="","",IFERROR(INDEX(Handler!$C$5:$C$504,MATCH(A44,Handler!$D$5:$D$504,0)),""))</f>
        <v/>
      </c>
      <c r="C44" s="33" t="str">
        <f aca="false">IF(A44="","",SUMIFS(Handler!$F$5:$F$504,Handler!$D$5:$D$504,A44,Handler!$B$5:$B$504,"Køb")-SUMIFS(Handler!$F$5:$F$504,Handler!$D$5:$D$504,A44,Handler!$B$5:$B$504,"Salg"))</f>
        <v/>
      </c>
      <c r="D44" s="32" t="str">
        <f aca="false">IF(A44="","",IF(SUMPRODUCT(MAX((Handler!$D$5:$D$504=A44)*ROW(Handler!$D$5:$D$504)))=0,0,INDEX(Handler!$M:$M,SUMPRODUCT(MAX((Handler!$D$5:$D$504=A44)*ROW(Handler!$D$5:$D$504))))))</f>
        <v/>
      </c>
      <c r="E44" s="32" t="str">
        <f aca="false">IF(A44="","",C44*D44)</f>
        <v/>
      </c>
      <c r="F44" s="38"/>
      <c r="G44" s="40" t="str">
        <f aca="false">IF(A44="","",IFERROR(INDEX(Handler!$H$5:$H$504,MATCH(A44,Handler!$D$5:$D$504,0)),""))</f>
        <v/>
      </c>
      <c r="H44" s="39"/>
      <c r="I44" s="32" t="str">
        <f aca="false">IF(A44="","",C44*F44*H44)</f>
        <v/>
      </c>
      <c r="J44" s="32" t="str">
        <f aca="false">IF(A44="","",I44-E44)</f>
        <v/>
      </c>
      <c r="K44" s="41" t="str">
        <f aca="false">IF(A44="","",IF(E44=0,0,J44/E44))</f>
        <v/>
      </c>
      <c r="L44" s="32" t="str">
        <f aca="false">IF(A44="","",SUMIFS(Handler!$N$5:$N$504,Handler!$D$5:$D$504,A44,Handler!$B$5:$B$504,"Salg"))</f>
        <v/>
      </c>
      <c r="M44" s="32" t="str">
        <f aca="false">IF(A44="","",SUMIFS(Handler!$K$5:$K$504,Handler!$D$5:$D$504,A44,Handler!$B$5:$B$504,"Udbytte"))</f>
        <v/>
      </c>
      <c r="N44" s="41" t="str">
        <f aca="false">IF(A44="","",IF($I$56=0,0,I44/$I$56))</f>
        <v/>
      </c>
    </row>
    <row r="45" customFormat="false" ht="15" hidden="false" customHeight="false" outlineLevel="0" collapsed="false">
      <c r="A45" s="36"/>
      <c r="B45" s="40" t="str">
        <f aca="false">IF(A45="","",IFERROR(INDEX(Handler!$C$5:$C$504,MATCH(A45,Handler!$D$5:$D$504,0)),""))</f>
        <v/>
      </c>
      <c r="C45" s="33" t="str">
        <f aca="false">IF(A45="","",SUMIFS(Handler!$F$5:$F$504,Handler!$D$5:$D$504,A45,Handler!$B$5:$B$504,"Køb")-SUMIFS(Handler!$F$5:$F$504,Handler!$D$5:$D$504,A45,Handler!$B$5:$B$504,"Salg"))</f>
        <v/>
      </c>
      <c r="D45" s="32" t="str">
        <f aca="false">IF(A45="","",IF(SUMPRODUCT(MAX((Handler!$D$5:$D$504=A45)*ROW(Handler!$D$5:$D$504)))=0,0,INDEX(Handler!$M:$M,SUMPRODUCT(MAX((Handler!$D$5:$D$504=A45)*ROW(Handler!$D$5:$D$504))))))</f>
        <v/>
      </c>
      <c r="E45" s="32" t="str">
        <f aca="false">IF(A45="","",C45*D45)</f>
        <v/>
      </c>
      <c r="F45" s="38"/>
      <c r="G45" s="40" t="str">
        <f aca="false">IF(A45="","",IFERROR(INDEX(Handler!$H$5:$H$504,MATCH(A45,Handler!$D$5:$D$504,0)),""))</f>
        <v/>
      </c>
      <c r="H45" s="39"/>
      <c r="I45" s="32" t="str">
        <f aca="false">IF(A45="","",C45*F45*H45)</f>
        <v/>
      </c>
      <c r="J45" s="32" t="str">
        <f aca="false">IF(A45="","",I45-E45)</f>
        <v/>
      </c>
      <c r="K45" s="41" t="str">
        <f aca="false">IF(A45="","",IF(E45=0,0,J45/E45))</f>
        <v/>
      </c>
      <c r="L45" s="32" t="str">
        <f aca="false">IF(A45="","",SUMIFS(Handler!$N$5:$N$504,Handler!$D$5:$D$504,A45,Handler!$B$5:$B$504,"Salg"))</f>
        <v/>
      </c>
      <c r="M45" s="32" t="str">
        <f aca="false">IF(A45="","",SUMIFS(Handler!$K$5:$K$504,Handler!$D$5:$D$504,A45,Handler!$B$5:$B$504,"Udbytte"))</f>
        <v/>
      </c>
      <c r="N45" s="41" t="str">
        <f aca="false">IF(A45="","",IF($I$56=0,0,I45/$I$56))</f>
        <v/>
      </c>
    </row>
    <row r="46" customFormat="false" ht="15" hidden="false" customHeight="false" outlineLevel="0" collapsed="false">
      <c r="A46" s="36"/>
      <c r="B46" s="40" t="str">
        <f aca="false">IF(A46="","",IFERROR(INDEX(Handler!$C$5:$C$504,MATCH(A46,Handler!$D$5:$D$504,0)),""))</f>
        <v/>
      </c>
      <c r="C46" s="33" t="str">
        <f aca="false">IF(A46="","",SUMIFS(Handler!$F$5:$F$504,Handler!$D$5:$D$504,A46,Handler!$B$5:$B$504,"Køb")-SUMIFS(Handler!$F$5:$F$504,Handler!$D$5:$D$504,A46,Handler!$B$5:$B$504,"Salg"))</f>
        <v/>
      </c>
      <c r="D46" s="32" t="str">
        <f aca="false">IF(A46="","",IF(SUMPRODUCT(MAX((Handler!$D$5:$D$504=A46)*ROW(Handler!$D$5:$D$504)))=0,0,INDEX(Handler!$M:$M,SUMPRODUCT(MAX((Handler!$D$5:$D$504=A46)*ROW(Handler!$D$5:$D$504))))))</f>
        <v/>
      </c>
      <c r="E46" s="32" t="str">
        <f aca="false">IF(A46="","",C46*D46)</f>
        <v/>
      </c>
      <c r="F46" s="38"/>
      <c r="G46" s="40" t="str">
        <f aca="false">IF(A46="","",IFERROR(INDEX(Handler!$H$5:$H$504,MATCH(A46,Handler!$D$5:$D$504,0)),""))</f>
        <v/>
      </c>
      <c r="H46" s="39"/>
      <c r="I46" s="32" t="str">
        <f aca="false">IF(A46="","",C46*F46*H46)</f>
        <v/>
      </c>
      <c r="J46" s="32" t="str">
        <f aca="false">IF(A46="","",I46-E46)</f>
        <v/>
      </c>
      <c r="K46" s="41" t="str">
        <f aca="false">IF(A46="","",IF(E46=0,0,J46/E46))</f>
        <v/>
      </c>
      <c r="L46" s="32" t="str">
        <f aca="false">IF(A46="","",SUMIFS(Handler!$N$5:$N$504,Handler!$D$5:$D$504,A46,Handler!$B$5:$B$504,"Salg"))</f>
        <v/>
      </c>
      <c r="M46" s="32" t="str">
        <f aca="false">IF(A46="","",SUMIFS(Handler!$K$5:$K$504,Handler!$D$5:$D$504,A46,Handler!$B$5:$B$504,"Udbytte"))</f>
        <v/>
      </c>
      <c r="N46" s="41" t="str">
        <f aca="false">IF(A46="","",IF($I$56=0,0,I46/$I$56))</f>
        <v/>
      </c>
    </row>
    <row r="47" customFormat="false" ht="15" hidden="false" customHeight="false" outlineLevel="0" collapsed="false">
      <c r="A47" s="36"/>
      <c r="B47" s="40" t="str">
        <f aca="false">IF(A47="","",IFERROR(INDEX(Handler!$C$5:$C$504,MATCH(A47,Handler!$D$5:$D$504,0)),""))</f>
        <v/>
      </c>
      <c r="C47" s="33" t="str">
        <f aca="false">IF(A47="","",SUMIFS(Handler!$F$5:$F$504,Handler!$D$5:$D$504,A47,Handler!$B$5:$B$504,"Køb")-SUMIFS(Handler!$F$5:$F$504,Handler!$D$5:$D$504,A47,Handler!$B$5:$B$504,"Salg"))</f>
        <v/>
      </c>
      <c r="D47" s="32" t="str">
        <f aca="false">IF(A47="","",IF(SUMPRODUCT(MAX((Handler!$D$5:$D$504=A47)*ROW(Handler!$D$5:$D$504)))=0,0,INDEX(Handler!$M:$M,SUMPRODUCT(MAX((Handler!$D$5:$D$504=A47)*ROW(Handler!$D$5:$D$504))))))</f>
        <v/>
      </c>
      <c r="E47" s="32" t="str">
        <f aca="false">IF(A47="","",C47*D47)</f>
        <v/>
      </c>
      <c r="F47" s="38"/>
      <c r="G47" s="40" t="str">
        <f aca="false">IF(A47="","",IFERROR(INDEX(Handler!$H$5:$H$504,MATCH(A47,Handler!$D$5:$D$504,0)),""))</f>
        <v/>
      </c>
      <c r="H47" s="39"/>
      <c r="I47" s="32" t="str">
        <f aca="false">IF(A47="","",C47*F47*H47)</f>
        <v/>
      </c>
      <c r="J47" s="32" t="str">
        <f aca="false">IF(A47="","",I47-E47)</f>
        <v/>
      </c>
      <c r="K47" s="41" t="str">
        <f aca="false">IF(A47="","",IF(E47=0,0,J47/E47))</f>
        <v/>
      </c>
      <c r="L47" s="32" t="str">
        <f aca="false">IF(A47="","",SUMIFS(Handler!$N$5:$N$504,Handler!$D$5:$D$504,A47,Handler!$B$5:$B$504,"Salg"))</f>
        <v/>
      </c>
      <c r="M47" s="32" t="str">
        <f aca="false">IF(A47="","",SUMIFS(Handler!$K$5:$K$504,Handler!$D$5:$D$504,A47,Handler!$B$5:$B$504,"Udbytte"))</f>
        <v/>
      </c>
      <c r="N47" s="41" t="str">
        <f aca="false">IF(A47="","",IF($I$56=0,0,I47/$I$56))</f>
        <v/>
      </c>
    </row>
    <row r="48" customFormat="false" ht="15" hidden="false" customHeight="false" outlineLevel="0" collapsed="false">
      <c r="A48" s="36"/>
      <c r="B48" s="40" t="str">
        <f aca="false">IF(A48="","",IFERROR(INDEX(Handler!$C$5:$C$504,MATCH(A48,Handler!$D$5:$D$504,0)),""))</f>
        <v/>
      </c>
      <c r="C48" s="33" t="str">
        <f aca="false">IF(A48="","",SUMIFS(Handler!$F$5:$F$504,Handler!$D$5:$D$504,A48,Handler!$B$5:$B$504,"Køb")-SUMIFS(Handler!$F$5:$F$504,Handler!$D$5:$D$504,A48,Handler!$B$5:$B$504,"Salg"))</f>
        <v/>
      </c>
      <c r="D48" s="32" t="str">
        <f aca="false">IF(A48="","",IF(SUMPRODUCT(MAX((Handler!$D$5:$D$504=A48)*ROW(Handler!$D$5:$D$504)))=0,0,INDEX(Handler!$M:$M,SUMPRODUCT(MAX((Handler!$D$5:$D$504=A48)*ROW(Handler!$D$5:$D$504))))))</f>
        <v/>
      </c>
      <c r="E48" s="32" t="str">
        <f aca="false">IF(A48="","",C48*D48)</f>
        <v/>
      </c>
      <c r="F48" s="38"/>
      <c r="G48" s="40" t="str">
        <f aca="false">IF(A48="","",IFERROR(INDEX(Handler!$H$5:$H$504,MATCH(A48,Handler!$D$5:$D$504,0)),""))</f>
        <v/>
      </c>
      <c r="H48" s="39"/>
      <c r="I48" s="32" t="str">
        <f aca="false">IF(A48="","",C48*F48*H48)</f>
        <v/>
      </c>
      <c r="J48" s="32" t="str">
        <f aca="false">IF(A48="","",I48-E48)</f>
        <v/>
      </c>
      <c r="K48" s="41" t="str">
        <f aca="false">IF(A48="","",IF(E48=0,0,J48/E48))</f>
        <v/>
      </c>
      <c r="L48" s="32" t="str">
        <f aca="false">IF(A48="","",SUMIFS(Handler!$N$5:$N$504,Handler!$D$5:$D$504,A48,Handler!$B$5:$B$504,"Salg"))</f>
        <v/>
      </c>
      <c r="M48" s="32" t="str">
        <f aca="false">IF(A48="","",SUMIFS(Handler!$K$5:$K$504,Handler!$D$5:$D$504,A48,Handler!$B$5:$B$504,"Udbytte"))</f>
        <v/>
      </c>
      <c r="N48" s="41" t="str">
        <f aca="false">IF(A48="","",IF($I$56=0,0,I48/$I$56))</f>
        <v/>
      </c>
    </row>
    <row r="49" customFormat="false" ht="15" hidden="false" customHeight="false" outlineLevel="0" collapsed="false">
      <c r="A49" s="36"/>
      <c r="B49" s="40" t="str">
        <f aca="false">IF(A49="","",IFERROR(INDEX(Handler!$C$5:$C$504,MATCH(A49,Handler!$D$5:$D$504,0)),""))</f>
        <v/>
      </c>
      <c r="C49" s="33" t="str">
        <f aca="false">IF(A49="","",SUMIFS(Handler!$F$5:$F$504,Handler!$D$5:$D$504,A49,Handler!$B$5:$B$504,"Køb")-SUMIFS(Handler!$F$5:$F$504,Handler!$D$5:$D$504,A49,Handler!$B$5:$B$504,"Salg"))</f>
        <v/>
      </c>
      <c r="D49" s="32" t="str">
        <f aca="false">IF(A49="","",IF(SUMPRODUCT(MAX((Handler!$D$5:$D$504=A49)*ROW(Handler!$D$5:$D$504)))=0,0,INDEX(Handler!$M:$M,SUMPRODUCT(MAX((Handler!$D$5:$D$504=A49)*ROW(Handler!$D$5:$D$504))))))</f>
        <v/>
      </c>
      <c r="E49" s="32" t="str">
        <f aca="false">IF(A49="","",C49*D49)</f>
        <v/>
      </c>
      <c r="F49" s="38"/>
      <c r="G49" s="40" t="str">
        <f aca="false">IF(A49="","",IFERROR(INDEX(Handler!$H$5:$H$504,MATCH(A49,Handler!$D$5:$D$504,0)),""))</f>
        <v/>
      </c>
      <c r="H49" s="39"/>
      <c r="I49" s="32" t="str">
        <f aca="false">IF(A49="","",C49*F49*H49)</f>
        <v/>
      </c>
      <c r="J49" s="32" t="str">
        <f aca="false">IF(A49="","",I49-E49)</f>
        <v/>
      </c>
      <c r="K49" s="41" t="str">
        <f aca="false">IF(A49="","",IF(E49=0,0,J49/E49))</f>
        <v/>
      </c>
      <c r="L49" s="32" t="str">
        <f aca="false">IF(A49="","",SUMIFS(Handler!$N$5:$N$504,Handler!$D$5:$D$504,A49,Handler!$B$5:$B$504,"Salg"))</f>
        <v/>
      </c>
      <c r="M49" s="32" t="str">
        <f aca="false">IF(A49="","",SUMIFS(Handler!$K$5:$K$504,Handler!$D$5:$D$504,A49,Handler!$B$5:$B$504,"Udbytte"))</f>
        <v/>
      </c>
      <c r="N49" s="41" t="str">
        <f aca="false">IF(A49="","",IF($I$56=0,0,I49/$I$56))</f>
        <v/>
      </c>
    </row>
    <row r="50" customFormat="false" ht="15" hidden="false" customHeight="false" outlineLevel="0" collapsed="false">
      <c r="A50" s="36"/>
      <c r="B50" s="40" t="str">
        <f aca="false">IF(A50="","",IFERROR(INDEX(Handler!$C$5:$C$504,MATCH(A50,Handler!$D$5:$D$504,0)),""))</f>
        <v/>
      </c>
      <c r="C50" s="33" t="str">
        <f aca="false">IF(A50="","",SUMIFS(Handler!$F$5:$F$504,Handler!$D$5:$D$504,A50,Handler!$B$5:$B$504,"Køb")-SUMIFS(Handler!$F$5:$F$504,Handler!$D$5:$D$504,A50,Handler!$B$5:$B$504,"Salg"))</f>
        <v/>
      </c>
      <c r="D50" s="32" t="str">
        <f aca="false">IF(A50="","",IF(SUMPRODUCT(MAX((Handler!$D$5:$D$504=A50)*ROW(Handler!$D$5:$D$504)))=0,0,INDEX(Handler!$M:$M,SUMPRODUCT(MAX((Handler!$D$5:$D$504=A50)*ROW(Handler!$D$5:$D$504))))))</f>
        <v/>
      </c>
      <c r="E50" s="32" t="str">
        <f aca="false">IF(A50="","",C50*D50)</f>
        <v/>
      </c>
      <c r="F50" s="38"/>
      <c r="G50" s="40" t="str">
        <f aca="false">IF(A50="","",IFERROR(INDEX(Handler!$H$5:$H$504,MATCH(A50,Handler!$D$5:$D$504,0)),""))</f>
        <v/>
      </c>
      <c r="H50" s="39"/>
      <c r="I50" s="32" t="str">
        <f aca="false">IF(A50="","",C50*F50*H50)</f>
        <v/>
      </c>
      <c r="J50" s="32" t="str">
        <f aca="false">IF(A50="","",I50-E50)</f>
        <v/>
      </c>
      <c r="K50" s="41" t="str">
        <f aca="false">IF(A50="","",IF(E50=0,0,J50/E50))</f>
        <v/>
      </c>
      <c r="L50" s="32" t="str">
        <f aca="false">IF(A50="","",SUMIFS(Handler!$N$5:$N$504,Handler!$D$5:$D$504,A50,Handler!$B$5:$B$504,"Salg"))</f>
        <v/>
      </c>
      <c r="M50" s="32" t="str">
        <f aca="false">IF(A50="","",SUMIFS(Handler!$K$5:$K$504,Handler!$D$5:$D$504,A50,Handler!$B$5:$B$504,"Udbytte"))</f>
        <v/>
      </c>
      <c r="N50" s="41" t="str">
        <f aca="false">IF(A50="","",IF($I$56=0,0,I50/$I$56))</f>
        <v/>
      </c>
    </row>
    <row r="51" customFormat="false" ht="15" hidden="false" customHeight="false" outlineLevel="0" collapsed="false">
      <c r="A51" s="36"/>
      <c r="B51" s="40" t="str">
        <f aca="false">IF(A51="","",IFERROR(INDEX(Handler!$C$5:$C$504,MATCH(A51,Handler!$D$5:$D$504,0)),""))</f>
        <v/>
      </c>
      <c r="C51" s="33" t="str">
        <f aca="false">IF(A51="","",SUMIFS(Handler!$F$5:$F$504,Handler!$D$5:$D$504,A51,Handler!$B$5:$B$504,"Køb")-SUMIFS(Handler!$F$5:$F$504,Handler!$D$5:$D$504,A51,Handler!$B$5:$B$504,"Salg"))</f>
        <v/>
      </c>
      <c r="D51" s="32" t="str">
        <f aca="false">IF(A51="","",IF(SUMPRODUCT(MAX((Handler!$D$5:$D$504=A51)*ROW(Handler!$D$5:$D$504)))=0,0,INDEX(Handler!$M:$M,SUMPRODUCT(MAX((Handler!$D$5:$D$504=A51)*ROW(Handler!$D$5:$D$504))))))</f>
        <v/>
      </c>
      <c r="E51" s="32" t="str">
        <f aca="false">IF(A51="","",C51*D51)</f>
        <v/>
      </c>
      <c r="F51" s="38"/>
      <c r="G51" s="40" t="str">
        <f aca="false">IF(A51="","",IFERROR(INDEX(Handler!$H$5:$H$504,MATCH(A51,Handler!$D$5:$D$504,0)),""))</f>
        <v/>
      </c>
      <c r="H51" s="39"/>
      <c r="I51" s="32" t="str">
        <f aca="false">IF(A51="","",C51*F51*H51)</f>
        <v/>
      </c>
      <c r="J51" s="32" t="str">
        <f aca="false">IF(A51="","",I51-E51)</f>
        <v/>
      </c>
      <c r="K51" s="41" t="str">
        <f aca="false">IF(A51="","",IF(E51=0,0,J51/E51))</f>
        <v/>
      </c>
      <c r="L51" s="32" t="str">
        <f aca="false">IF(A51="","",SUMIFS(Handler!$N$5:$N$504,Handler!$D$5:$D$504,A51,Handler!$B$5:$B$504,"Salg"))</f>
        <v/>
      </c>
      <c r="M51" s="32" t="str">
        <f aca="false">IF(A51="","",SUMIFS(Handler!$K$5:$K$504,Handler!$D$5:$D$504,A51,Handler!$B$5:$B$504,"Udbytte"))</f>
        <v/>
      </c>
      <c r="N51" s="41" t="str">
        <f aca="false">IF(A51="","",IF($I$56=0,0,I51/$I$56))</f>
        <v/>
      </c>
    </row>
    <row r="52" customFormat="false" ht="15" hidden="false" customHeight="false" outlineLevel="0" collapsed="false">
      <c r="A52" s="36"/>
      <c r="B52" s="40" t="str">
        <f aca="false">IF(A52="","",IFERROR(INDEX(Handler!$C$5:$C$504,MATCH(A52,Handler!$D$5:$D$504,0)),""))</f>
        <v/>
      </c>
      <c r="C52" s="33" t="str">
        <f aca="false">IF(A52="","",SUMIFS(Handler!$F$5:$F$504,Handler!$D$5:$D$504,A52,Handler!$B$5:$B$504,"Køb")-SUMIFS(Handler!$F$5:$F$504,Handler!$D$5:$D$504,A52,Handler!$B$5:$B$504,"Salg"))</f>
        <v/>
      </c>
      <c r="D52" s="32" t="str">
        <f aca="false">IF(A52="","",IF(SUMPRODUCT(MAX((Handler!$D$5:$D$504=A52)*ROW(Handler!$D$5:$D$504)))=0,0,INDEX(Handler!$M:$M,SUMPRODUCT(MAX((Handler!$D$5:$D$504=A52)*ROW(Handler!$D$5:$D$504))))))</f>
        <v/>
      </c>
      <c r="E52" s="32" t="str">
        <f aca="false">IF(A52="","",C52*D52)</f>
        <v/>
      </c>
      <c r="F52" s="38"/>
      <c r="G52" s="40" t="str">
        <f aca="false">IF(A52="","",IFERROR(INDEX(Handler!$H$5:$H$504,MATCH(A52,Handler!$D$5:$D$504,0)),""))</f>
        <v/>
      </c>
      <c r="H52" s="39"/>
      <c r="I52" s="32" t="str">
        <f aca="false">IF(A52="","",C52*F52*H52)</f>
        <v/>
      </c>
      <c r="J52" s="32" t="str">
        <f aca="false">IF(A52="","",I52-E52)</f>
        <v/>
      </c>
      <c r="K52" s="41" t="str">
        <f aca="false">IF(A52="","",IF(E52=0,0,J52/E52))</f>
        <v/>
      </c>
      <c r="L52" s="32" t="str">
        <f aca="false">IF(A52="","",SUMIFS(Handler!$N$5:$N$504,Handler!$D$5:$D$504,A52,Handler!$B$5:$B$504,"Salg"))</f>
        <v/>
      </c>
      <c r="M52" s="32" t="str">
        <f aca="false">IF(A52="","",SUMIFS(Handler!$K$5:$K$504,Handler!$D$5:$D$504,A52,Handler!$B$5:$B$504,"Udbytte"))</f>
        <v/>
      </c>
      <c r="N52" s="41" t="str">
        <f aca="false">IF(A52="","",IF($I$56=0,0,I52/$I$56))</f>
        <v/>
      </c>
    </row>
    <row r="53" customFormat="false" ht="15" hidden="false" customHeight="false" outlineLevel="0" collapsed="false">
      <c r="A53" s="36"/>
      <c r="B53" s="40" t="str">
        <f aca="false">IF(A53="","",IFERROR(INDEX(Handler!$C$5:$C$504,MATCH(A53,Handler!$D$5:$D$504,0)),""))</f>
        <v/>
      </c>
      <c r="C53" s="33" t="str">
        <f aca="false">IF(A53="","",SUMIFS(Handler!$F$5:$F$504,Handler!$D$5:$D$504,A53,Handler!$B$5:$B$504,"Køb")-SUMIFS(Handler!$F$5:$F$504,Handler!$D$5:$D$504,A53,Handler!$B$5:$B$504,"Salg"))</f>
        <v/>
      </c>
      <c r="D53" s="32" t="str">
        <f aca="false">IF(A53="","",IF(SUMPRODUCT(MAX((Handler!$D$5:$D$504=A53)*ROW(Handler!$D$5:$D$504)))=0,0,INDEX(Handler!$M:$M,SUMPRODUCT(MAX((Handler!$D$5:$D$504=A53)*ROW(Handler!$D$5:$D$504))))))</f>
        <v/>
      </c>
      <c r="E53" s="32" t="str">
        <f aca="false">IF(A53="","",C53*D53)</f>
        <v/>
      </c>
      <c r="F53" s="38"/>
      <c r="G53" s="40" t="str">
        <f aca="false">IF(A53="","",IFERROR(INDEX(Handler!$H$5:$H$504,MATCH(A53,Handler!$D$5:$D$504,0)),""))</f>
        <v/>
      </c>
      <c r="H53" s="39"/>
      <c r="I53" s="32" t="str">
        <f aca="false">IF(A53="","",C53*F53*H53)</f>
        <v/>
      </c>
      <c r="J53" s="32" t="str">
        <f aca="false">IF(A53="","",I53-E53)</f>
        <v/>
      </c>
      <c r="K53" s="41" t="str">
        <f aca="false">IF(A53="","",IF(E53=0,0,J53/E53))</f>
        <v/>
      </c>
      <c r="L53" s="32" t="str">
        <f aca="false">IF(A53="","",SUMIFS(Handler!$N$5:$N$504,Handler!$D$5:$D$504,A53,Handler!$B$5:$B$504,"Salg"))</f>
        <v/>
      </c>
      <c r="M53" s="32" t="str">
        <f aca="false">IF(A53="","",SUMIFS(Handler!$K$5:$K$504,Handler!$D$5:$D$504,A53,Handler!$B$5:$B$504,"Udbytte"))</f>
        <v/>
      </c>
      <c r="N53" s="41" t="str">
        <f aca="false">IF(A53="","",IF($I$56=0,0,I53/$I$56))</f>
        <v/>
      </c>
    </row>
    <row r="54" customFormat="false" ht="15" hidden="false" customHeight="false" outlineLevel="0" collapsed="false">
      <c r="A54" s="36"/>
      <c r="B54" s="40" t="str">
        <f aca="false">IF(A54="","",IFERROR(INDEX(Handler!$C$5:$C$504,MATCH(A54,Handler!$D$5:$D$504,0)),""))</f>
        <v/>
      </c>
      <c r="C54" s="33" t="str">
        <f aca="false">IF(A54="","",SUMIFS(Handler!$F$5:$F$504,Handler!$D$5:$D$504,A54,Handler!$B$5:$B$504,"Køb")-SUMIFS(Handler!$F$5:$F$504,Handler!$D$5:$D$504,A54,Handler!$B$5:$B$504,"Salg"))</f>
        <v/>
      </c>
      <c r="D54" s="32" t="str">
        <f aca="false">IF(A54="","",IF(SUMPRODUCT(MAX((Handler!$D$5:$D$504=A54)*ROW(Handler!$D$5:$D$504)))=0,0,INDEX(Handler!$M:$M,SUMPRODUCT(MAX((Handler!$D$5:$D$504=A54)*ROW(Handler!$D$5:$D$504))))))</f>
        <v/>
      </c>
      <c r="E54" s="32" t="str">
        <f aca="false">IF(A54="","",C54*D54)</f>
        <v/>
      </c>
      <c r="F54" s="38"/>
      <c r="G54" s="40" t="str">
        <f aca="false">IF(A54="","",IFERROR(INDEX(Handler!$H$5:$H$504,MATCH(A54,Handler!$D$5:$D$504,0)),""))</f>
        <v/>
      </c>
      <c r="H54" s="39"/>
      <c r="I54" s="32" t="str">
        <f aca="false">IF(A54="","",C54*F54*H54)</f>
        <v/>
      </c>
      <c r="J54" s="32" t="str">
        <f aca="false">IF(A54="","",I54-E54)</f>
        <v/>
      </c>
      <c r="K54" s="41" t="str">
        <f aca="false">IF(A54="","",IF(E54=0,0,J54/E54))</f>
        <v/>
      </c>
      <c r="L54" s="32" t="str">
        <f aca="false">IF(A54="","",SUMIFS(Handler!$N$5:$N$504,Handler!$D$5:$D$504,A54,Handler!$B$5:$B$504,"Salg"))</f>
        <v/>
      </c>
      <c r="M54" s="32" t="str">
        <f aca="false">IF(A54="","",SUMIFS(Handler!$K$5:$K$504,Handler!$D$5:$D$504,A54,Handler!$B$5:$B$504,"Udbytte"))</f>
        <v/>
      </c>
      <c r="N54" s="41" t="str">
        <f aca="false">IF(A54="","",IF($I$56=0,0,I54/$I$56))</f>
        <v/>
      </c>
    </row>
    <row r="55" customFormat="false" ht="15" hidden="false" customHeight="false" outlineLevel="0" collapsed="false">
      <c r="A55" s="36"/>
      <c r="B55" s="40" t="str">
        <f aca="false">IF(A55="","",IFERROR(INDEX(Handler!$C$5:$C$504,MATCH(A55,Handler!$D$5:$D$504,0)),""))</f>
        <v/>
      </c>
      <c r="C55" s="33" t="str">
        <f aca="false">IF(A55="","",SUMIFS(Handler!$F$5:$F$504,Handler!$D$5:$D$504,A55,Handler!$B$5:$B$504,"Køb")-SUMIFS(Handler!$F$5:$F$504,Handler!$D$5:$D$504,A55,Handler!$B$5:$B$504,"Salg"))</f>
        <v/>
      </c>
      <c r="D55" s="32" t="str">
        <f aca="false">IF(A55="","",IF(SUMPRODUCT(MAX((Handler!$D$5:$D$504=A55)*ROW(Handler!$D$5:$D$504)))=0,0,INDEX(Handler!$M:$M,SUMPRODUCT(MAX((Handler!$D$5:$D$504=A55)*ROW(Handler!$D$5:$D$504))))))</f>
        <v/>
      </c>
      <c r="E55" s="32" t="str">
        <f aca="false">IF(A55="","",C55*D55)</f>
        <v/>
      </c>
      <c r="F55" s="38"/>
      <c r="G55" s="40" t="str">
        <f aca="false">IF(A55="","",IFERROR(INDEX(Handler!$H$5:$H$504,MATCH(A55,Handler!$D$5:$D$504,0)),""))</f>
        <v/>
      </c>
      <c r="H55" s="39"/>
      <c r="I55" s="32" t="str">
        <f aca="false">IF(A55="","",C55*F55*H55)</f>
        <v/>
      </c>
      <c r="J55" s="32" t="str">
        <f aca="false">IF(A55="","",I55-E55)</f>
        <v/>
      </c>
      <c r="K55" s="41" t="str">
        <f aca="false">IF(A55="","",IF(E55=0,0,J55/E55))</f>
        <v/>
      </c>
      <c r="L55" s="32" t="str">
        <f aca="false">IF(A55="","",SUMIFS(Handler!$N$5:$N$504,Handler!$D$5:$D$504,A55,Handler!$B$5:$B$504,"Salg"))</f>
        <v/>
      </c>
      <c r="M55" s="32" t="str">
        <f aca="false">IF(A55="","",SUMIFS(Handler!$K$5:$K$504,Handler!$D$5:$D$504,A55,Handler!$B$5:$B$504,"Udbytte"))</f>
        <v/>
      </c>
      <c r="N55" s="41" t="str">
        <f aca="false">IF(A55="","",IF($I$56=0,0,I55/$I$56))</f>
        <v/>
      </c>
    </row>
    <row r="56" customFormat="false" ht="15" hidden="false" customHeight="false" outlineLevel="0" collapsed="false">
      <c r="A56" s="42" t="s">
        <v>93</v>
      </c>
      <c r="B56" s="43"/>
      <c r="C56" s="43"/>
      <c r="D56" s="43"/>
      <c r="E56" s="44" t="n">
        <f aca="false">SUM(E6:E55)</f>
        <v>39755.925</v>
      </c>
      <c r="F56" s="43"/>
      <c r="G56" s="43"/>
      <c r="H56" s="43"/>
      <c r="I56" s="44" t="n">
        <f aca="false">SUM(I6:I55)</f>
        <v>37356</v>
      </c>
      <c r="J56" s="44" t="n">
        <f aca="false">SUM(J6:J55)</f>
        <v>-2399.925</v>
      </c>
      <c r="K56" s="45" t="n">
        <f aca="false">IF(E56=0,0,J56/E56)</f>
        <v>-0.0603664736765652</v>
      </c>
      <c r="L56" s="44" t="n">
        <f aca="false">SUM(L6:L55)</f>
        <v>-2752.2</v>
      </c>
      <c r="M56" s="44" t="n">
        <f aca="false">SUM(M6:M55)</f>
        <v>202.5</v>
      </c>
      <c r="N56" s="45" t="n">
        <f aca="false">SUM(N6:N55)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2026-09-23T13:00:00Z</dcterms:created>
  <dc:creator>openpyxl</dc:creator>
  <dc:description/>
  <dc:language>en-US</dc:language>
  <cp:lastModifiedBy/>
  <dcterms:modified xsi:type="dcterms:W3CDTF">2026-09-23T13:00:02Z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